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7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eather Koffler\Downloads\"/>
    </mc:Choice>
  </mc:AlternateContent>
  <xr:revisionPtr revIDLastSave="0" documentId="13_ncr:1_{4E456530-6E53-4CF7-BDA7-D08219F97485}" xr6:coauthVersionLast="43" xr6:coauthVersionMax="43" xr10:uidLastSave="{00000000-0000-0000-0000-000000000000}"/>
  <bookViews>
    <workbookView xWindow="-96" yWindow="-96" windowWidth="23232" windowHeight="12552" xr2:uid="{00000000-000D-0000-FFFF-FFFF00000000}"/>
  </bookViews>
  <sheets>
    <sheet name="Totals" sheetId="9" r:id="rId1"/>
    <sheet name="Rank Week 4" sheetId="8" r:id="rId2"/>
    <sheet name="Rank Week 3" sheetId="7" r:id="rId3"/>
    <sheet name="Rank Week 2" sheetId="6" r:id="rId4"/>
    <sheet name="Rank Week 1" sheetId="4" r:id="rId5"/>
    <sheet name="Warmup" sheetId="1" r:id="rId6"/>
    <sheet name="Roster" sheetId="5" r:id="rId7"/>
  </sheets>
  <definedNames>
    <definedName name="_xlnm._FilterDatabase" localSheetId="0" hidden="1">Totals!$A$2:$F$35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3" i="9" l="1"/>
  <c r="H31" i="6"/>
  <c r="J31" i="6" s="1"/>
  <c r="E31" i="6"/>
  <c r="H30" i="6"/>
  <c r="J30" i="6"/>
  <c r="E30" i="6"/>
  <c r="H29" i="6"/>
  <c r="J29" i="6" s="1"/>
  <c r="E29" i="6"/>
  <c r="H32" i="4"/>
  <c r="J32" i="4"/>
  <c r="E32" i="4"/>
  <c r="H31" i="4"/>
  <c r="J31" i="4" s="1"/>
  <c r="E31" i="4"/>
  <c r="H30" i="4"/>
  <c r="J30" i="4"/>
  <c r="E30" i="4"/>
  <c r="H29" i="4"/>
  <c r="J29" i="4" s="1"/>
  <c r="E29" i="4"/>
  <c r="H9" i="9" l="1"/>
  <c r="H25" i="9"/>
  <c r="H6" i="9"/>
  <c r="H32" i="9"/>
  <c r="H8" i="9"/>
  <c r="H7" i="9"/>
  <c r="H12" i="9"/>
  <c r="H15" i="9"/>
  <c r="H10" i="9"/>
  <c r="H33" i="9"/>
  <c r="H26" i="9"/>
  <c r="H14" i="9"/>
  <c r="H29" i="9"/>
  <c r="H11" i="9"/>
  <c r="H13" i="9"/>
  <c r="H16" i="9"/>
  <c r="H30" i="9"/>
  <c r="H19" i="9"/>
  <c r="H24" i="9"/>
  <c r="H20" i="9"/>
  <c r="H18" i="9"/>
  <c r="H22" i="9"/>
  <c r="H27" i="9"/>
  <c r="H35" i="9"/>
  <c r="H36" i="9"/>
  <c r="H17" i="9"/>
  <c r="H21" i="9"/>
  <c r="H28" i="9"/>
  <c r="H34" i="9"/>
  <c r="H31" i="9"/>
  <c r="H5" i="9"/>
  <c r="H4" i="9"/>
  <c r="H23" i="9"/>
  <c r="H3" i="8" l="1"/>
  <c r="H28" i="8"/>
  <c r="E28" i="8"/>
  <c r="J28" i="8" s="1"/>
  <c r="H27" i="8"/>
  <c r="J27" i="8" s="1"/>
  <c r="E27" i="8"/>
  <c r="H26" i="8"/>
  <c r="E26" i="8"/>
  <c r="J26" i="8" s="1"/>
  <c r="H25" i="8"/>
  <c r="E25" i="8"/>
  <c r="H24" i="8"/>
  <c r="E24" i="8"/>
  <c r="H11" i="8"/>
  <c r="E11" i="8"/>
  <c r="H4" i="8"/>
  <c r="E4" i="8"/>
  <c r="H9" i="8"/>
  <c r="E9" i="8"/>
  <c r="H6" i="8"/>
  <c r="E6" i="8"/>
  <c r="H23" i="8"/>
  <c r="E23" i="8"/>
  <c r="H10" i="8"/>
  <c r="E10" i="8"/>
  <c r="H21" i="8"/>
  <c r="E21" i="8"/>
  <c r="H17" i="8"/>
  <c r="E17" i="8"/>
  <c r="H14" i="8"/>
  <c r="E14" i="8"/>
  <c r="H22" i="8"/>
  <c r="E22" i="8"/>
  <c r="H13" i="8"/>
  <c r="E13" i="8"/>
  <c r="H5" i="8"/>
  <c r="E5" i="8"/>
  <c r="H19" i="8"/>
  <c r="E19" i="8"/>
  <c r="H18" i="8"/>
  <c r="E18" i="8"/>
  <c r="H20" i="8"/>
  <c r="E20" i="8"/>
  <c r="H7" i="8"/>
  <c r="E7" i="8"/>
  <c r="H8" i="8"/>
  <c r="E8" i="8"/>
  <c r="H15" i="8"/>
  <c r="E15" i="8"/>
  <c r="H12" i="8"/>
  <c r="E12" i="8"/>
  <c r="H16" i="8"/>
  <c r="E16" i="8"/>
  <c r="E3" i="8"/>
  <c r="J25" i="8" l="1"/>
  <c r="J24" i="8"/>
  <c r="J11" i="8"/>
  <c r="J4" i="8"/>
  <c r="J9" i="8"/>
  <c r="J6" i="8"/>
  <c r="J23" i="8"/>
  <c r="J21" i="8"/>
  <c r="J17" i="8"/>
  <c r="J14" i="8"/>
  <c r="J22" i="8"/>
  <c r="J13" i="8"/>
  <c r="J5" i="8"/>
  <c r="J19" i="8"/>
  <c r="J18" i="8"/>
  <c r="J20" i="8"/>
  <c r="J7" i="8"/>
  <c r="J8" i="8"/>
  <c r="J15" i="8"/>
  <c r="J12" i="8"/>
  <c r="J16" i="8"/>
  <c r="J3" i="8"/>
  <c r="J10" i="8"/>
  <c r="H19" i="7"/>
  <c r="E19" i="7"/>
  <c r="J19" i="7" l="1"/>
  <c r="H28" i="7"/>
  <c r="E28" i="7"/>
  <c r="H27" i="7"/>
  <c r="E27" i="7"/>
  <c r="H26" i="7"/>
  <c r="E26" i="7"/>
  <c r="H25" i="7"/>
  <c r="E25" i="7"/>
  <c r="H24" i="7"/>
  <c r="E24" i="7"/>
  <c r="H23" i="7"/>
  <c r="E23" i="7"/>
  <c r="H22" i="7"/>
  <c r="E22" i="7"/>
  <c r="H21" i="7"/>
  <c r="E21" i="7"/>
  <c r="H20" i="7"/>
  <c r="E20" i="7"/>
  <c r="H8" i="7"/>
  <c r="E8" i="7"/>
  <c r="H14" i="7"/>
  <c r="E14" i="7"/>
  <c r="H3" i="7"/>
  <c r="E3" i="7"/>
  <c r="H17" i="7"/>
  <c r="E17" i="7"/>
  <c r="H15" i="7"/>
  <c r="E15" i="7"/>
  <c r="H16" i="7"/>
  <c r="E16" i="7"/>
  <c r="H5" i="7"/>
  <c r="E5" i="7"/>
  <c r="H6" i="7"/>
  <c r="E6" i="7"/>
  <c r="H12" i="7"/>
  <c r="E12" i="7"/>
  <c r="H13" i="7"/>
  <c r="E13" i="7"/>
  <c r="H4" i="7"/>
  <c r="E4" i="7"/>
  <c r="H10" i="7"/>
  <c r="E10" i="7"/>
  <c r="H11" i="7"/>
  <c r="E11" i="7"/>
  <c r="H9" i="7"/>
  <c r="E9" i="7"/>
  <c r="H7" i="7"/>
  <c r="E7" i="7"/>
  <c r="H18" i="7"/>
  <c r="E18" i="7"/>
  <c r="J28" i="7" l="1"/>
  <c r="J20" i="7"/>
  <c r="J21" i="7"/>
  <c r="J22" i="7"/>
  <c r="J23" i="7"/>
  <c r="J24" i="7"/>
  <c r="J25" i="7"/>
  <c r="J26" i="7"/>
  <c r="J27" i="7"/>
  <c r="J8" i="7"/>
  <c r="J14" i="7"/>
  <c r="J3" i="7"/>
  <c r="J17" i="7"/>
  <c r="J15" i="7"/>
  <c r="J16" i="7"/>
  <c r="J5" i="7"/>
  <c r="J6" i="7"/>
  <c r="J12" i="7"/>
  <c r="J13" i="7"/>
  <c r="J4" i="7"/>
  <c r="J10" i="7"/>
  <c r="J11" i="7"/>
  <c r="J9" i="7"/>
  <c r="J7" i="7"/>
  <c r="J18" i="7"/>
  <c r="C21" i="6"/>
  <c r="C11" i="6"/>
  <c r="D26" i="6"/>
  <c r="E26" i="6" s="1"/>
  <c r="C26" i="6"/>
  <c r="C13" i="6"/>
  <c r="C15" i="6"/>
  <c r="C6" i="6"/>
  <c r="E18" i="6"/>
  <c r="C18" i="6"/>
  <c r="C14" i="6"/>
  <c r="E14" i="6" s="1"/>
  <c r="C9" i="6"/>
  <c r="C3" i="6"/>
  <c r="C28" i="6"/>
  <c r="C23" i="6"/>
  <c r="E23" i="6" s="1"/>
  <c r="C19" i="6"/>
  <c r="D25" i="6"/>
  <c r="C25" i="6"/>
  <c r="C27" i="6"/>
  <c r="C8" i="6"/>
  <c r="C24" i="6"/>
  <c r="E24" i="6" s="1"/>
  <c r="C12" i="6"/>
  <c r="C5" i="6"/>
  <c r="D20" i="6"/>
  <c r="C20" i="6"/>
  <c r="C4" i="6"/>
  <c r="E4" i="6" s="1"/>
  <c r="C7" i="6"/>
  <c r="E7" i="6" s="1"/>
  <c r="C10" i="6"/>
  <c r="C17" i="6"/>
  <c r="E17" i="6" s="1"/>
  <c r="C16" i="6"/>
  <c r="H21" i="6"/>
  <c r="E21" i="6"/>
  <c r="H11" i="6"/>
  <c r="E11" i="6"/>
  <c r="H26" i="6"/>
  <c r="H13" i="6"/>
  <c r="E13" i="6"/>
  <c r="H15" i="6"/>
  <c r="E15" i="6"/>
  <c r="H6" i="6"/>
  <c r="E6" i="6"/>
  <c r="H18" i="6"/>
  <c r="H14" i="6"/>
  <c r="H9" i="6"/>
  <c r="E9" i="6"/>
  <c r="H3" i="6"/>
  <c r="E3" i="6"/>
  <c r="H28" i="6"/>
  <c r="E28" i="6"/>
  <c r="H23" i="6"/>
  <c r="H19" i="6"/>
  <c r="E19" i="6"/>
  <c r="H25" i="6"/>
  <c r="E25" i="6"/>
  <c r="H27" i="6"/>
  <c r="E27" i="6"/>
  <c r="H22" i="6"/>
  <c r="E22" i="6"/>
  <c r="H8" i="6"/>
  <c r="E8" i="6"/>
  <c r="H24" i="6"/>
  <c r="H12" i="6"/>
  <c r="E12" i="6"/>
  <c r="H5" i="6"/>
  <c r="E5" i="6"/>
  <c r="H20" i="6"/>
  <c r="E20" i="6"/>
  <c r="H4" i="6"/>
  <c r="H7" i="6"/>
  <c r="H10" i="6"/>
  <c r="E10" i="6"/>
  <c r="H17" i="6"/>
  <c r="H16" i="6"/>
  <c r="E16" i="6"/>
  <c r="J16" i="6" l="1"/>
  <c r="J18" i="6"/>
  <c r="J21" i="6"/>
  <c r="J11" i="6"/>
  <c r="J26" i="6"/>
  <c r="J13" i="6"/>
  <c r="J15" i="6"/>
  <c r="J6" i="6"/>
  <c r="J14" i="6"/>
  <c r="J9" i="6"/>
  <c r="J3" i="6"/>
  <c r="J28" i="6"/>
  <c r="J23" i="6"/>
  <c r="J19" i="6"/>
  <c r="J25" i="6"/>
  <c r="J27" i="6"/>
  <c r="J22" i="6"/>
  <c r="J8" i="6"/>
  <c r="J24" i="6"/>
  <c r="J12" i="6"/>
  <c r="J5" i="6"/>
  <c r="J20" i="6"/>
  <c r="J4" i="6"/>
  <c r="J7" i="6"/>
  <c r="J10" i="6"/>
  <c r="J17" i="6"/>
  <c r="H10" i="4"/>
  <c r="J10" i="4" s="1"/>
  <c r="E10" i="4"/>
  <c r="H8" i="4"/>
  <c r="E8" i="4"/>
  <c r="H17" i="4"/>
  <c r="J17" i="4" s="1"/>
  <c r="E17" i="4"/>
  <c r="H7" i="4"/>
  <c r="E7" i="4"/>
  <c r="H26" i="4"/>
  <c r="J26" i="4" s="1"/>
  <c r="E26" i="4"/>
  <c r="H16" i="4"/>
  <c r="E16" i="4"/>
  <c r="H13" i="4"/>
  <c r="E13" i="4"/>
  <c r="H23" i="4"/>
  <c r="E23" i="4"/>
  <c r="H24" i="4"/>
  <c r="E24" i="4"/>
  <c r="H22" i="4"/>
  <c r="E22" i="4"/>
  <c r="H4" i="4"/>
  <c r="E4" i="4"/>
  <c r="H6" i="4"/>
  <c r="E6" i="4"/>
  <c r="H28" i="4"/>
  <c r="E28" i="4"/>
  <c r="H5" i="4"/>
  <c r="E5" i="4"/>
  <c r="H15" i="4"/>
  <c r="E15" i="4"/>
  <c r="H18" i="4"/>
  <c r="E18" i="4"/>
  <c r="H14" i="4"/>
  <c r="E14" i="4"/>
  <c r="H21" i="4"/>
  <c r="E21" i="4"/>
  <c r="H3" i="4"/>
  <c r="E3" i="4"/>
  <c r="H12" i="4"/>
  <c r="E12" i="4"/>
  <c r="H11" i="4"/>
  <c r="E11" i="4"/>
  <c r="H25" i="4"/>
  <c r="E25" i="4"/>
  <c r="H19" i="4"/>
  <c r="E19" i="4"/>
  <c r="J19" i="4" s="1"/>
  <c r="H27" i="4"/>
  <c r="E27" i="4"/>
  <c r="H20" i="4"/>
  <c r="E20" i="4"/>
  <c r="H9" i="4"/>
  <c r="E9" i="4"/>
  <c r="J16" i="4" l="1"/>
  <c r="J8" i="4"/>
  <c r="J28" i="4"/>
  <c r="J7" i="4"/>
  <c r="J13" i="4"/>
  <c r="J23" i="4"/>
  <c r="J24" i="4"/>
  <c r="J22" i="4"/>
  <c r="J4" i="4"/>
  <c r="J6" i="4"/>
  <c r="J5" i="4"/>
  <c r="J15" i="4"/>
  <c r="J18" i="4"/>
  <c r="J21" i="4"/>
  <c r="J14" i="4"/>
  <c r="J3" i="4"/>
  <c r="J12" i="4"/>
  <c r="J11" i="4"/>
  <c r="J25" i="4"/>
  <c r="J27" i="4"/>
  <c r="J20" i="4"/>
  <c r="J9" i="4"/>
  <c r="E6" i="1"/>
  <c r="E5" i="1"/>
  <c r="E12" i="1"/>
  <c r="E8" i="1"/>
  <c r="E13" i="1"/>
  <c r="E3" i="1"/>
  <c r="E7" i="1"/>
  <c r="E11" i="1"/>
  <c r="E10" i="1"/>
  <c r="E14" i="1"/>
  <c r="E4" i="1"/>
  <c r="E9" i="1"/>
  <c r="E16" i="1"/>
  <c r="E15" i="1"/>
  <c r="E17" i="1"/>
  <c r="E18" i="1"/>
  <c r="E19" i="1"/>
  <c r="E20" i="1"/>
  <c r="E21" i="1"/>
  <c r="E22" i="1"/>
  <c r="H22" i="1"/>
  <c r="H21" i="1"/>
  <c r="H20" i="1"/>
  <c r="H19" i="1"/>
  <c r="H18" i="1"/>
  <c r="H17" i="1"/>
  <c r="H15" i="1"/>
  <c r="H16" i="1"/>
  <c r="H9" i="1"/>
  <c r="H4" i="1"/>
  <c r="H14" i="1"/>
  <c r="H10" i="1"/>
  <c r="H11" i="1"/>
  <c r="H7" i="1"/>
  <c r="H3" i="1"/>
  <c r="H13" i="1"/>
  <c r="H8" i="1"/>
  <c r="H12" i="1"/>
  <c r="H5" i="1"/>
  <c r="H6" i="1"/>
  <c r="J22" i="1" l="1"/>
  <c r="J14" i="1"/>
  <c r="J18" i="1"/>
  <c r="J11" i="1"/>
  <c r="J13" i="1"/>
  <c r="J6" i="1"/>
  <c r="J9" i="1"/>
  <c r="J5" i="1"/>
  <c r="J8" i="1"/>
  <c r="J7" i="1"/>
  <c r="J15" i="1"/>
  <c r="J20" i="1"/>
  <c r="J17" i="1"/>
  <c r="J3" i="1"/>
  <c r="J12" i="1"/>
  <c r="J10" i="1"/>
  <c r="J16" i="1"/>
  <c r="J19" i="1"/>
  <c r="J4" i="1"/>
  <c r="J21" i="1"/>
</calcChain>
</file>

<file path=xl/sharedStrings.xml><?xml version="1.0" encoding="utf-8"?>
<sst xmlns="http://schemas.openxmlformats.org/spreadsheetml/2006/main" count="373" uniqueCount="74">
  <si>
    <t>Name</t>
  </si>
  <si>
    <t>Time</t>
  </si>
  <si>
    <t>Penalty</t>
  </si>
  <si>
    <t>Score</t>
  </si>
  <si>
    <t>Stage 1</t>
  </si>
  <si>
    <t>Stage 2</t>
  </si>
  <si>
    <t>Total</t>
  </si>
  <si>
    <t>Marcel</t>
  </si>
  <si>
    <t>Jason J.</t>
  </si>
  <si>
    <t>Jason B.</t>
  </si>
  <si>
    <t>Steve W.</t>
  </si>
  <si>
    <t>Russ P.</t>
  </si>
  <si>
    <t>Justin M.</t>
  </si>
  <si>
    <t>Gene B.</t>
  </si>
  <si>
    <t>Wade H.</t>
  </si>
  <si>
    <t>Chris D.</t>
  </si>
  <si>
    <t>Heather</t>
  </si>
  <si>
    <t>Larry W.</t>
  </si>
  <si>
    <t>Ryan B.</t>
  </si>
  <si>
    <t>George</t>
  </si>
  <si>
    <t>Amy</t>
  </si>
  <si>
    <t>Steve A.</t>
  </si>
  <si>
    <t>Paul F.</t>
  </si>
  <si>
    <t>Nick W.</t>
  </si>
  <si>
    <t>Curtis T.</t>
  </si>
  <si>
    <t xml:space="preserve">Gene B. </t>
  </si>
  <si>
    <t>Chris Disanto</t>
  </si>
  <si>
    <t>Chris Dunsmore</t>
  </si>
  <si>
    <t>Jason H.</t>
  </si>
  <si>
    <t>Mitch Z.</t>
  </si>
  <si>
    <t xml:space="preserve">George M. </t>
  </si>
  <si>
    <t>Brad P.</t>
  </si>
  <si>
    <t>John H.</t>
  </si>
  <si>
    <t>Tom W.</t>
  </si>
  <si>
    <t>Josh D.</t>
  </si>
  <si>
    <t>Heather K.</t>
  </si>
  <si>
    <t>Marcel K.</t>
  </si>
  <si>
    <t>Kyle S.</t>
  </si>
  <si>
    <t>Rich C.</t>
  </si>
  <si>
    <t>Pete W.</t>
  </si>
  <si>
    <t>pd night</t>
  </si>
  <si>
    <t>pd</t>
  </si>
  <si>
    <t>pd league</t>
  </si>
  <si>
    <t>-</t>
  </si>
  <si>
    <t>Membership</t>
  </si>
  <si>
    <t xml:space="preserve"> </t>
  </si>
  <si>
    <t>non-member</t>
  </si>
  <si>
    <t>pd online</t>
  </si>
  <si>
    <t>Purchased</t>
  </si>
  <si>
    <t>Email Address</t>
  </si>
  <si>
    <t>Non-Member</t>
  </si>
  <si>
    <t>Dale C.</t>
  </si>
  <si>
    <t>Amy C.</t>
  </si>
  <si>
    <t>Rae F.</t>
  </si>
  <si>
    <t>Curt T.</t>
  </si>
  <si>
    <t>Ross A.</t>
  </si>
  <si>
    <t>Wilbert W.</t>
  </si>
  <si>
    <t>Tom E.</t>
  </si>
  <si>
    <t>Zach A.</t>
  </si>
  <si>
    <t>Earl P.</t>
  </si>
  <si>
    <t>Mitch Z</t>
  </si>
  <si>
    <t xml:space="preserve">John H. </t>
  </si>
  <si>
    <t xml:space="preserve">Curt T. </t>
  </si>
  <si>
    <t xml:space="preserve">Heather K. </t>
  </si>
  <si>
    <t>Jason N.</t>
  </si>
  <si>
    <t xml:space="preserve">Ryan B. </t>
  </si>
  <si>
    <t>Week 1</t>
  </si>
  <si>
    <t>Week 2</t>
  </si>
  <si>
    <t>Week 3</t>
  </si>
  <si>
    <t>Week 4</t>
  </si>
  <si>
    <t>Heather  J.</t>
  </si>
  <si>
    <t>Heather J.</t>
  </si>
  <si>
    <t xml:space="preserve">Steve W. </t>
  </si>
  <si>
    <t>Ryan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</si>
</sst>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b/>
      <u/>
      <sz val="14"/>
      <color theme="1"/>
      <name val="Cambria"/>
      <family val="1"/>
      <scheme val="maj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1" xfId="0" applyFont="1" applyBorder="1"/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1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2" fontId="2" fillId="0" borderId="8" xfId="0" applyNumberFormat="1" applyFont="1" applyBorder="1" applyAlignment="1">
      <alignment horizontal="center" vertical="center"/>
    </xf>
    <xf numFmtId="1" fontId="3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2" fontId="1" fillId="0" borderId="3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0" borderId="4" xfId="0" applyNumberFormat="1" applyFont="1" applyFill="1" applyBorder="1" applyAlignment="1">
      <alignment horizontal="center"/>
    </xf>
    <xf numFmtId="0" fontId="1" fillId="0" borderId="3" xfId="0" applyFont="1" applyBorder="1"/>
    <xf numFmtId="1" fontId="3" fillId="0" borderId="11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1" xfId="0" applyNumberFormat="1" applyFont="1" applyBorder="1" applyAlignment="1">
      <alignment horizontal="center" vertical="center"/>
    </xf>
    <xf numFmtId="2" fontId="3" fillId="0" borderId="12" xfId="0" applyNumberFormat="1" applyFont="1" applyBorder="1" applyAlignment="1">
      <alignment horizontal="center" vertical="center"/>
    </xf>
    <xf numFmtId="2" fontId="3" fillId="0" borderId="13" xfId="0" applyNumberFormat="1" applyFont="1" applyBorder="1" applyAlignment="1">
      <alignment horizontal="center" vertical="center"/>
    </xf>
    <xf numFmtId="2" fontId="3" fillId="0" borderId="13" xfId="0" applyNumberFormat="1" applyFont="1" applyFill="1" applyBorder="1" applyAlignment="1">
      <alignment horizontal="center" vertical="center"/>
    </xf>
    <xf numFmtId="164" fontId="3" fillId="0" borderId="14" xfId="0" applyNumberFormat="1" applyFont="1" applyBorder="1" applyAlignment="1">
      <alignment horizontal="center" vertical="center"/>
    </xf>
    <xf numFmtId="2" fontId="1" fillId="0" borderId="15" xfId="0" applyNumberFormat="1" applyFont="1" applyBorder="1" applyAlignment="1">
      <alignment horizontal="center"/>
    </xf>
    <xf numFmtId="2" fontId="1" fillId="0" borderId="16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/>
    <xf numFmtId="2" fontId="2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" fontId="1" fillId="0" borderId="1" xfId="0" applyNumberFormat="1" applyFont="1" applyBorder="1"/>
    <xf numFmtId="2" fontId="1" fillId="0" borderId="3" xfId="0" applyNumberFormat="1" applyFont="1" applyBorder="1"/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/>
    <xf numFmtId="2" fontId="1" fillId="0" borderId="1" xfId="0" applyNumberFormat="1" applyFont="1" applyFill="1" applyBorder="1"/>
    <xf numFmtId="2" fontId="1" fillId="0" borderId="3" xfId="0" applyNumberFormat="1" applyFont="1" applyFill="1" applyBorder="1"/>
    <xf numFmtId="0" fontId="1" fillId="0" borderId="3" xfId="0" applyFont="1" applyFill="1" applyBorder="1"/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2" fontId="1" fillId="2" borderId="3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93994-F2B1-41FE-B2BB-20558CA77ABD}">
  <dimension ref="A1:H37"/>
  <sheetViews>
    <sheetView tabSelected="1" view="pageLayout" topLeftCell="A15" zoomScale="90" zoomScaleNormal="100" zoomScalePageLayoutView="90" workbookViewId="0">
      <selection activeCell="B18" sqref="B18"/>
    </sheetView>
  </sheetViews>
  <sheetFormatPr defaultColWidth="8.89453125" defaultRowHeight="15" x14ac:dyDescent="0.5"/>
  <cols>
    <col min="1" max="1" width="4.5234375" style="2" customWidth="1"/>
    <col min="2" max="2" width="25" style="3" customWidth="1"/>
    <col min="3" max="3" width="9.47265625" style="4" bestFit="1" customWidth="1"/>
    <col min="4" max="6" width="9.47265625" style="1" bestFit="1" customWidth="1"/>
    <col min="7" max="16384" width="8.89453125" style="1"/>
  </cols>
  <sheetData>
    <row r="1" spans="1:8" s="15" customFormat="1" ht="25.2" customHeight="1" thickTop="1" thickBot="1" x14ac:dyDescent="0.6">
      <c r="A1" s="8"/>
      <c r="B1" s="9"/>
      <c r="C1" s="25" t="s">
        <v>66</v>
      </c>
      <c r="D1" s="25" t="s">
        <v>67</v>
      </c>
      <c r="E1" s="25" t="s">
        <v>68</v>
      </c>
      <c r="F1" s="25" t="s">
        <v>69</v>
      </c>
      <c r="H1" s="25"/>
    </row>
    <row r="2" spans="1:8" s="24" customFormat="1" ht="25.2" customHeight="1" thickTop="1" thickBot="1" x14ac:dyDescent="0.6">
      <c r="A2" s="23"/>
      <c r="B2" s="24" t="s">
        <v>0</v>
      </c>
      <c r="C2" s="25" t="s">
        <v>6</v>
      </c>
      <c r="D2" s="25" t="s">
        <v>6</v>
      </c>
      <c r="E2" s="25" t="s">
        <v>6</v>
      </c>
      <c r="F2" s="25" t="s">
        <v>6</v>
      </c>
      <c r="H2" s="25" t="s">
        <v>6</v>
      </c>
    </row>
    <row r="3" spans="1:8" s="22" customFormat="1" ht="15.9" customHeight="1" x14ac:dyDescent="0.5">
      <c r="A3" s="16">
        <v>1</v>
      </c>
      <c r="B3" s="17" t="s">
        <v>58</v>
      </c>
      <c r="C3" s="18">
        <v>35.99</v>
      </c>
      <c r="D3" s="22">
        <v>59.71</v>
      </c>
      <c r="E3" s="22">
        <v>52.42</v>
      </c>
      <c r="F3" s="50">
        <v>40.24</v>
      </c>
      <c r="H3" s="49">
        <f>SUM(C3:F3)</f>
        <v>188.36</v>
      </c>
    </row>
    <row r="4" spans="1:8" ht="15.9" customHeight="1" x14ac:dyDescent="0.5">
      <c r="A4" s="2">
        <v>2</v>
      </c>
      <c r="B4" s="3" t="s">
        <v>12</v>
      </c>
      <c r="C4" s="4">
        <v>39.159999999999997</v>
      </c>
      <c r="D4" s="1">
        <v>82.98</v>
      </c>
      <c r="E4" s="1">
        <v>48.63</v>
      </c>
      <c r="F4" s="1">
        <v>38.200000000000003</v>
      </c>
      <c r="H4" s="45">
        <f>SUM(C4:F4)</f>
        <v>208.97000000000003</v>
      </c>
    </row>
    <row r="5" spans="1:8" ht="15.9" customHeight="1" x14ac:dyDescent="0.5">
      <c r="A5" s="2">
        <v>3</v>
      </c>
      <c r="B5" s="46" t="s">
        <v>29</v>
      </c>
      <c r="C5" s="41">
        <v>52.37</v>
      </c>
      <c r="D5" s="47">
        <v>94.09</v>
      </c>
      <c r="E5" s="47">
        <v>55.1</v>
      </c>
      <c r="F5" s="47">
        <v>51.36</v>
      </c>
      <c r="G5" s="47"/>
      <c r="H5" s="49">
        <f>SUM(C5:F5)</f>
        <v>252.92000000000002</v>
      </c>
    </row>
    <row r="6" spans="1:8" ht="15.9" customHeight="1" x14ac:dyDescent="0.5">
      <c r="A6" s="2">
        <v>4</v>
      </c>
      <c r="B6" s="46" t="s">
        <v>18</v>
      </c>
      <c r="C6" s="41">
        <v>64.319999999999993</v>
      </c>
      <c r="D6" s="47">
        <v>90.78</v>
      </c>
      <c r="E6" s="47">
        <v>58.76</v>
      </c>
      <c r="F6" s="47">
        <v>40.200000000000003</v>
      </c>
      <c r="G6" s="47"/>
      <c r="H6" s="48">
        <f>SUM(C6:F6)</f>
        <v>254.06</v>
      </c>
    </row>
    <row r="7" spans="1:8" ht="15.9" customHeight="1" x14ac:dyDescent="0.5">
      <c r="A7" s="2">
        <v>5</v>
      </c>
      <c r="B7" s="3" t="s">
        <v>24</v>
      </c>
      <c r="C7" s="4">
        <v>68.540000000000006</v>
      </c>
      <c r="D7" s="1">
        <v>112.36</v>
      </c>
      <c r="E7" s="1">
        <v>50.78</v>
      </c>
      <c r="F7" s="1">
        <v>58.19</v>
      </c>
      <c r="H7" s="44">
        <f>SUM(C7:F7)</f>
        <v>289.87</v>
      </c>
    </row>
    <row r="8" spans="1:8" ht="15.9" customHeight="1" x14ac:dyDescent="0.5">
      <c r="A8" s="2">
        <v>6</v>
      </c>
      <c r="B8" s="3" t="s">
        <v>8</v>
      </c>
      <c r="C8" s="4">
        <v>66.06</v>
      </c>
      <c r="D8" s="1">
        <v>121.43</v>
      </c>
      <c r="E8" s="1">
        <v>61.76</v>
      </c>
      <c r="F8" s="1">
        <v>46.53</v>
      </c>
      <c r="H8" s="44">
        <f>SUM(C8:F8)</f>
        <v>295.77999999999997</v>
      </c>
    </row>
    <row r="9" spans="1:8" ht="15.9" customHeight="1" x14ac:dyDescent="0.5">
      <c r="A9" s="2">
        <v>7</v>
      </c>
      <c r="B9" s="3" t="s">
        <v>36</v>
      </c>
      <c r="C9" s="4">
        <v>56.19</v>
      </c>
      <c r="D9" s="1">
        <v>112.62</v>
      </c>
      <c r="E9" s="1">
        <v>63.93</v>
      </c>
      <c r="F9" s="1">
        <v>82.89</v>
      </c>
      <c r="H9" s="44">
        <f>SUM(C9:F9)</f>
        <v>315.63</v>
      </c>
    </row>
    <row r="10" spans="1:8" ht="15.9" customHeight="1" x14ac:dyDescent="0.5">
      <c r="A10" s="2">
        <v>8</v>
      </c>
      <c r="B10" s="46" t="s">
        <v>28</v>
      </c>
      <c r="C10" s="41">
        <v>69.22</v>
      </c>
      <c r="D10" s="47">
        <v>120.69</v>
      </c>
      <c r="E10" s="47">
        <v>73.489999999999995</v>
      </c>
      <c r="F10" s="47">
        <v>58.71</v>
      </c>
      <c r="G10" s="47"/>
      <c r="H10" s="49">
        <f>SUM(C10:F10)</f>
        <v>322.10999999999996</v>
      </c>
    </row>
    <row r="11" spans="1:8" ht="15.9" customHeight="1" x14ac:dyDescent="0.5">
      <c r="A11" s="2">
        <v>9</v>
      </c>
      <c r="B11" s="3" t="s">
        <v>21</v>
      </c>
      <c r="C11" s="4">
        <v>76.89</v>
      </c>
      <c r="D11" s="1">
        <v>117.39</v>
      </c>
      <c r="E11" s="1">
        <v>69.31</v>
      </c>
      <c r="F11" s="1">
        <v>61.48</v>
      </c>
      <c r="H11" s="44">
        <f>SUM(C11:F11)</f>
        <v>325.07000000000005</v>
      </c>
    </row>
    <row r="12" spans="1:8" ht="15.9" customHeight="1" x14ac:dyDescent="0.5">
      <c r="A12" s="2">
        <v>10</v>
      </c>
      <c r="B12" s="3" t="s">
        <v>17</v>
      </c>
      <c r="C12" s="4">
        <v>68.98</v>
      </c>
      <c r="D12" s="1">
        <v>101.42</v>
      </c>
      <c r="E12" s="1">
        <v>79.88</v>
      </c>
      <c r="F12" s="1">
        <v>75.650000000000006</v>
      </c>
      <c r="H12" s="44">
        <f>SUM(C12:F12)</f>
        <v>325.93</v>
      </c>
    </row>
    <row r="13" spans="1:8" ht="15.9" customHeight="1" x14ac:dyDescent="0.5">
      <c r="A13" s="2">
        <v>11</v>
      </c>
      <c r="B13" s="46" t="s">
        <v>14</v>
      </c>
      <c r="C13" s="41">
        <v>79.66</v>
      </c>
      <c r="D13" s="47">
        <v>116.4</v>
      </c>
      <c r="E13" s="47">
        <v>71.09</v>
      </c>
      <c r="F13" s="47">
        <v>65.569999999999993</v>
      </c>
      <c r="G13" s="47"/>
      <c r="H13" s="49">
        <f>SUM(C13:F13)</f>
        <v>332.71999999999997</v>
      </c>
    </row>
    <row r="14" spans="1:8" ht="15.9" customHeight="1" x14ac:dyDescent="0.5">
      <c r="A14" s="2">
        <v>12</v>
      </c>
      <c r="B14" s="46" t="s">
        <v>26</v>
      </c>
      <c r="C14" s="41">
        <v>72.12</v>
      </c>
      <c r="D14" s="47">
        <v>126.64</v>
      </c>
      <c r="E14" s="47">
        <v>71.86</v>
      </c>
      <c r="F14" s="47">
        <v>64.55</v>
      </c>
      <c r="G14" s="47"/>
      <c r="H14" s="49">
        <f>SUM(C14:F14)</f>
        <v>335.17</v>
      </c>
    </row>
    <row r="15" spans="1:8" ht="15.9" customHeight="1" x14ac:dyDescent="0.5">
      <c r="A15" s="2">
        <v>13</v>
      </c>
      <c r="B15" s="46" t="s">
        <v>25</v>
      </c>
      <c r="C15" s="41">
        <v>68.989999999999995</v>
      </c>
      <c r="D15" s="47">
        <v>127.21</v>
      </c>
      <c r="E15" s="47">
        <v>93.61</v>
      </c>
      <c r="F15" s="47">
        <v>60.2</v>
      </c>
      <c r="G15" s="47"/>
      <c r="H15" s="48">
        <f>SUM(C15:F15)</f>
        <v>350.01</v>
      </c>
    </row>
    <row r="16" spans="1:8" ht="15.9" customHeight="1" x14ac:dyDescent="0.5">
      <c r="A16" s="2">
        <v>14</v>
      </c>
      <c r="B16" s="3" t="s">
        <v>11</v>
      </c>
      <c r="C16" s="4">
        <v>82.84</v>
      </c>
      <c r="D16" s="1">
        <v>150.84</v>
      </c>
      <c r="E16" s="1">
        <v>73.33</v>
      </c>
      <c r="F16" s="1">
        <v>63.88</v>
      </c>
      <c r="H16" s="44">
        <f>SUM(C16:F16)</f>
        <v>370.89</v>
      </c>
    </row>
    <row r="17" spans="1:8" ht="15.9" customHeight="1" x14ac:dyDescent="0.5">
      <c r="A17" s="2">
        <v>15</v>
      </c>
      <c r="B17" s="46" t="s">
        <v>52</v>
      </c>
      <c r="C17" s="41">
        <v>86.69</v>
      </c>
      <c r="D17" s="47">
        <v>186.8</v>
      </c>
      <c r="E17" s="47">
        <v>93.66</v>
      </c>
      <c r="F17" s="47">
        <v>68.98</v>
      </c>
      <c r="G17" s="47"/>
      <c r="H17" s="48">
        <f>SUM(C17:F17)</f>
        <v>436.13</v>
      </c>
    </row>
    <row r="18" spans="1:8" ht="15.9" customHeight="1" x14ac:dyDescent="0.5">
      <c r="A18" s="2">
        <v>16</v>
      </c>
      <c r="B18" s="3" t="s">
        <v>22</v>
      </c>
      <c r="C18" s="4">
        <v>113.98</v>
      </c>
      <c r="D18" s="1">
        <v>171.88</v>
      </c>
      <c r="E18" s="1">
        <v>93.93</v>
      </c>
      <c r="F18" s="1">
        <v>60.6</v>
      </c>
      <c r="H18" s="44">
        <f>SUM(C18:F18)</f>
        <v>440.39000000000004</v>
      </c>
    </row>
    <row r="19" spans="1:8" ht="15.9" customHeight="1" x14ac:dyDescent="0.5">
      <c r="A19" s="2">
        <v>17</v>
      </c>
      <c r="B19" s="46" t="s">
        <v>10</v>
      </c>
      <c r="C19" s="41">
        <v>86.42</v>
      </c>
      <c r="D19" s="47">
        <v>158.59</v>
      </c>
      <c r="E19" s="47">
        <v>131.13999999999999</v>
      </c>
      <c r="F19" s="47">
        <v>68.8</v>
      </c>
      <c r="G19" s="47"/>
      <c r="H19" s="48">
        <f>SUM(C19:F19)</f>
        <v>444.95</v>
      </c>
    </row>
    <row r="20" spans="1:8" ht="15.9" customHeight="1" x14ac:dyDescent="0.5">
      <c r="A20" s="2">
        <v>18</v>
      </c>
      <c r="B20" s="46" t="s">
        <v>35</v>
      </c>
      <c r="C20" s="41">
        <v>91.59</v>
      </c>
      <c r="D20" s="47">
        <v>156.19999999999999</v>
      </c>
      <c r="E20" s="47">
        <v>127</v>
      </c>
      <c r="F20" s="47">
        <v>90.58</v>
      </c>
      <c r="G20" s="47"/>
      <c r="H20" s="48">
        <f>SUM(C20:F20)</f>
        <v>465.36999999999995</v>
      </c>
    </row>
    <row r="21" spans="1:8" ht="15.9" customHeight="1" x14ac:dyDescent="0.5">
      <c r="A21" s="2">
        <v>19</v>
      </c>
      <c r="B21" s="46" t="s">
        <v>53</v>
      </c>
      <c r="C21" s="41">
        <v>109.12</v>
      </c>
      <c r="D21" s="47">
        <v>289.73</v>
      </c>
      <c r="E21" s="47">
        <v>136.69999999999999</v>
      </c>
      <c r="F21" s="47">
        <v>113.46</v>
      </c>
      <c r="G21" s="47"/>
      <c r="H21" s="48">
        <f>SUM(C21:F21)</f>
        <v>649.01</v>
      </c>
    </row>
    <row r="22" spans="1:8" ht="15.9" customHeight="1" x14ac:dyDescent="0.5">
      <c r="A22" s="2">
        <v>20</v>
      </c>
      <c r="B22" s="3" t="s">
        <v>30</v>
      </c>
      <c r="C22" s="4">
        <v>196.41</v>
      </c>
      <c r="D22" s="1">
        <v>269.7</v>
      </c>
      <c r="E22" s="1">
        <v>190.68</v>
      </c>
      <c r="F22" s="1">
        <v>170.41</v>
      </c>
      <c r="H22" s="45">
        <f>SUM(C22:F22)</f>
        <v>827.19999999999993</v>
      </c>
    </row>
    <row r="23" spans="1:8" ht="15.9" customHeight="1" x14ac:dyDescent="0.5">
      <c r="A23" s="2">
        <v>21</v>
      </c>
      <c r="B23" s="51" t="s">
        <v>32</v>
      </c>
      <c r="C23" s="52">
        <v>49.13</v>
      </c>
      <c r="D23" s="53">
        <v>109.56</v>
      </c>
      <c r="E23" s="53" t="s">
        <v>43</v>
      </c>
      <c r="F23" s="53">
        <v>73.37</v>
      </c>
      <c r="G23" s="53"/>
      <c r="H23" s="54">
        <f t="shared" ref="H23:H36" si="0">SUM(C23:F23)</f>
        <v>232.06</v>
      </c>
    </row>
    <row r="24" spans="1:8" ht="15.9" customHeight="1" x14ac:dyDescent="0.5">
      <c r="A24" s="2">
        <v>22</v>
      </c>
      <c r="B24" s="51" t="s">
        <v>23</v>
      </c>
      <c r="C24" s="52">
        <v>86.49</v>
      </c>
      <c r="D24" s="53">
        <v>190.7</v>
      </c>
      <c r="E24" s="53">
        <v>122.98</v>
      </c>
      <c r="F24" s="53" t="s">
        <v>43</v>
      </c>
      <c r="G24" s="53"/>
      <c r="H24" s="54">
        <f t="shared" si="0"/>
        <v>400.17</v>
      </c>
    </row>
    <row r="25" spans="1:8" ht="15.9" customHeight="1" x14ac:dyDescent="0.5">
      <c r="A25" s="2">
        <v>23</v>
      </c>
      <c r="B25" s="51" t="s">
        <v>38</v>
      </c>
      <c r="C25" s="52">
        <v>58.9</v>
      </c>
      <c r="D25" s="53" t="s">
        <v>43</v>
      </c>
      <c r="E25" s="53" t="s">
        <v>43</v>
      </c>
      <c r="F25" s="53">
        <v>53.88</v>
      </c>
      <c r="G25" s="53"/>
      <c r="H25" s="54">
        <f t="shared" si="0"/>
        <v>112.78</v>
      </c>
    </row>
    <row r="26" spans="1:8" ht="15.9" customHeight="1" x14ac:dyDescent="0.5">
      <c r="A26" s="2">
        <v>24</v>
      </c>
      <c r="B26" s="51" t="s">
        <v>37</v>
      </c>
      <c r="C26" s="52">
        <v>71.14</v>
      </c>
      <c r="D26" s="53">
        <v>87.2</v>
      </c>
      <c r="E26" s="53" t="s">
        <v>43</v>
      </c>
      <c r="F26" s="53" t="s">
        <v>43</v>
      </c>
      <c r="G26" s="53"/>
      <c r="H26" s="54">
        <f t="shared" si="0"/>
        <v>158.34</v>
      </c>
    </row>
    <row r="27" spans="1:8" ht="15.9" customHeight="1" x14ac:dyDescent="0.5">
      <c r="A27" s="2">
        <v>25</v>
      </c>
      <c r="B27" s="51" t="s">
        <v>55</v>
      </c>
      <c r="C27" s="52" t="s">
        <v>43</v>
      </c>
      <c r="D27" s="53">
        <v>121.23</v>
      </c>
      <c r="E27" s="53">
        <v>58.62</v>
      </c>
      <c r="F27" s="53" t="s">
        <v>43</v>
      </c>
      <c r="G27" s="53"/>
      <c r="H27" s="54">
        <f t="shared" si="0"/>
        <v>179.85</v>
      </c>
    </row>
    <row r="28" spans="1:8" ht="15.9" customHeight="1" x14ac:dyDescent="0.5">
      <c r="A28" s="2">
        <v>26</v>
      </c>
      <c r="B28" s="51" t="s">
        <v>59</v>
      </c>
      <c r="C28" s="52" t="s">
        <v>43</v>
      </c>
      <c r="D28" s="53" t="s">
        <v>43</v>
      </c>
      <c r="E28" s="53">
        <v>70.95</v>
      </c>
      <c r="F28" s="53">
        <v>117.19</v>
      </c>
      <c r="G28" s="53"/>
      <c r="H28" s="54">
        <f t="shared" si="0"/>
        <v>188.14</v>
      </c>
    </row>
    <row r="29" spans="1:8" x14ac:dyDescent="0.5">
      <c r="A29" s="2">
        <v>27</v>
      </c>
      <c r="B29" s="51" t="s">
        <v>27</v>
      </c>
      <c r="C29" s="52">
        <v>72.13</v>
      </c>
      <c r="D29" s="53">
        <v>125.93</v>
      </c>
      <c r="E29" s="53" t="s">
        <v>43</v>
      </c>
      <c r="F29" s="53" t="s">
        <v>43</v>
      </c>
      <c r="G29" s="53"/>
      <c r="H29" s="54">
        <f t="shared" si="0"/>
        <v>198.06</v>
      </c>
    </row>
    <row r="30" spans="1:8" x14ac:dyDescent="0.5">
      <c r="A30" s="2">
        <v>28</v>
      </c>
      <c r="B30" s="51" t="s">
        <v>33</v>
      </c>
      <c r="C30" s="52">
        <v>85.4</v>
      </c>
      <c r="D30" s="53">
        <v>113.65</v>
      </c>
      <c r="E30" s="53" t="s">
        <v>43</v>
      </c>
      <c r="F30" s="53" t="s">
        <v>43</v>
      </c>
      <c r="G30" s="53"/>
      <c r="H30" s="54">
        <f t="shared" si="0"/>
        <v>199.05</v>
      </c>
    </row>
    <row r="31" spans="1:8" x14ac:dyDescent="0.5">
      <c r="A31" s="2">
        <v>29</v>
      </c>
      <c r="B31" s="51" t="s">
        <v>31</v>
      </c>
      <c r="C31" s="52">
        <v>52.48</v>
      </c>
      <c r="D31" s="53" t="s">
        <v>43</v>
      </c>
      <c r="E31" s="53" t="s">
        <v>43</v>
      </c>
      <c r="F31" s="53" t="s">
        <v>43</v>
      </c>
      <c r="G31" s="53"/>
      <c r="H31" s="54">
        <f t="shared" si="0"/>
        <v>52.48</v>
      </c>
    </row>
    <row r="32" spans="1:8" x14ac:dyDescent="0.5">
      <c r="A32" s="2">
        <v>30</v>
      </c>
      <c r="B32" s="51" t="s">
        <v>39</v>
      </c>
      <c r="C32" s="52">
        <v>64.7</v>
      </c>
      <c r="D32" s="53" t="s">
        <v>43</v>
      </c>
      <c r="E32" s="53" t="s">
        <v>43</v>
      </c>
      <c r="F32" s="53" t="s">
        <v>43</v>
      </c>
      <c r="G32" s="53"/>
      <c r="H32" s="55">
        <f t="shared" si="0"/>
        <v>64.7</v>
      </c>
    </row>
    <row r="33" spans="1:8" x14ac:dyDescent="0.5">
      <c r="A33" s="2">
        <v>31</v>
      </c>
      <c r="B33" s="51" t="s">
        <v>34</v>
      </c>
      <c r="C33" s="52">
        <v>69.239999999999995</v>
      </c>
      <c r="D33" s="53" t="s">
        <v>43</v>
      </c>
      <c r="E33" s="53" t="s">
        <v>43</v>
      </c>
      <c r="F33" s="53" t="s">
        <v>43</v>
      </c>
      <c r="G33" s="53"/>
      <c r="H33" s="55">
        <f t="shared" si="0"/>
        <v>69.239999999999995</v>
      </c>
    </row>
    <row r="34" spans="1:8" x14ac:dyDescent="0.5">
      <c r="A34" s="2">
        <v>32</v>
      </c>
      <c r="B34" s="51" t="s">
        <v>64</v>
      </c>
      <c r="C34" s="52" t="s">
        <v>43</v>
      </c>
      <c r="D34" s="53" t="s">
        <v>43</v>
      </c>
      <c r="E34" s="53" t="s">
        <v>43</v>
      </c>
      <c r="F34" s="53">
        <v>75.12</v>
      </c>
      <c r="G34" s="53"/>
      <c r="H34" s="54">
        <f t="shared" si="0"/>
        <v>75.12</v>
      </c>
    </row>
    <row r="35" spans="1:8" x14ac:dyDescent="0.5">
      <c r="A35" s="2">
        <v>33</v>
      </c>
      <c r="B35" s="51" t="s">
        <v>56</v>
      </c>
      <c r="C35" s="52" t="s">
        <v>43</v>
      </c>
      <c r="D35" s="53">
        <v>156.41999999999999</v>
      </c>
      <c r="E35" s="53" t="s">
        <v>43</v>
      </c>
      <c r="F35" s="53" t="s">
        <v>43</v>
      </c>
      <c r="G35" s="53"/>
      <c r="H35" s="54">
        <f t="shared" si="0"/>
        <v>156.41999999999999</v>
      </c>
    </row>
    <row r="36" spans="1:8" x14ac:dyDescent="0.5">
      <c r="A36" s="2">
        <v>34</v>
      </c>
      <c r="B36" s="51" t="s">
        <v>51</v>
      </c>
      <c r="C36" s="52" t="s">
        <v>43</v>
      </c>
      <c r="D36" s="53">
        <v>176.55</v>
      </c>
      <c r="E36" s="53" t="s">
        <v>43</v>
      </c>
      <c r="F36" s="53" t="s">
        <v>43</v>
      </c>
      <c r="G36" s="53"/>
      <c r="H36" s="54">
        <f t="shared" si="0"/>
        <v>176.55</v>
      </c>
    </row>
    <row r="37" spans="1:8" x14ac:dyDescent="0.5">
      <c r="A37" s="2">
        <v>35</v>
      </c>
      <c r="B37" s="51" t="s">
        <v>70</v>
      </c>
      <c r="C37" s="52">
        <v>132.66999999999999</v>
      </c>
      <c r="D37" s="53">
        <v>290.70999999999998</v>
      </c>
      <c r="E37" s="53"/>
      <c r="F37" s="53"/>
      <c r="G37" s="53"/>
      <c r="H37" s="53"/>
    </row>
  </sheetData>
  <sortState xmlns:xlrd2="http://schemas.microsoft.com/office/spreadsheetml/2017/richdata2" ref="B3:H22">
    <sortCondition ref="H3:H22"/>
  </sortState>
  <pageMargins left="0.7" right="0.7" top="1.0583333333333333" bottom="0.75" header="0.3" footer="0.3"/>
  <pageSetup orientation="portrait" r:id="rId1"/>
  <headerFooter>
    <oddHeader>&amp;C&amp;"+,Bold"&amp;18RFSC Defensive Pistol League&amp;"-,Regular"&amp;11
&amp;"+,Regular"&amp;12Date: 2019 Season 1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D3689F-ACAE-4CDF-9682-22AD3B316ACE}">
  <dimension ref="A1:J28"/>
  <sheetViews>
    <sheetView view="pageLayout" topLeftCell="A4" zoomScale="90" zoomScaleNormal="100" zoomScalePageLayoutView="90" workbookViewId="0">
      <selection activeCell="H27" sqref="H27"/>
    </sheetView>
  </sheetViews>
  <sheetFormatPr defaultColWidth="8.89453125" defaultRowHeight="15" x14ac:dyDescent="0.5"/>
  <cols>
    <col min="1" max="1" width="4.5234375" style="2" customWidth="1"/>
    <col min="2" max="2" width="25" style="3" customWidth="1"/>
    <col min="3" max="3" width="10.89453125" style="4" customWidth="1"/>
    <col min="4" max="4" width="10.89453125" style="2" customWidth="1"/>
    <col min="5" max="5" width="10.89453125" style="6" customWidth="1"/>
    <col min="6" max="6" width="10.89453125" style="5" customWidth="1"/>
    <col min="7" max="7" width="10.89453125" style="2" customWidth="1"/>
    <col min="8" max="8" width="10.89453125" style="6" customWidth="1"/>
    <col min="9" max="9" width="10.89453125" style="7" customWidth="1"/>
    <col min="10" max="10" width="8.89453125" style="4"/>
    <col min="11" max="16384" width="8.89453125" style="1"/>
  </cols>
  <sheetData>
    <row r="1" spans="1:10" s="15" customFormat="1" ht="25.2" customHeight="1" thickBot="1" x14ac:dyDescent="0.6">
      <c r="A1" s="8"/>
      <c r="B1" s="9"/>
      <c r="C1" s="10"/>
      <c r="D1" s="11" t="s">
        <v>4</v>
      </c>
      <c r="E1" s="12"/>
      <c r="F1" s="10"/>
      <c r="G1" s="11" t="s">
        <v>5</v>
      </c>
      <c r="H1" s="12"/>
      <c r="I1" s="13"/>
      <c r="J1" s="14"/>
    </row>
    <row r="2" spans="1:10" s="24" customFormat="1" ht="25.2" customHeight="1" thickTop="1" thickBot="1" x14ac:dyDescent="0.6">
      <c r="A2" s="23"/>
      <c r="B2" s="24" t="s">
        <v>0</v>
      </c>
      <c r="C2" s="25" t="s">
        <v>1</v>
      </c>
      <c r="D2" s="23" t="s">
        <v>2</v>
      </c>
      <c r="E2" s="26" t="s">
        <v>3</v>
      </c>
      <c r="F2" s="27" t="s">
        <v>1</v>
      </c>
      <c r="G2" s="23" t="s">
        <v>2</v>
      </c>
      <c r="H2" s="26" t="s">
        <v>3</v>
      </c>
      <c r="I2" s="28"/>
      <c r="J2" s="25" t="s">
        <v>6</v>
      </c>
    </row>
    <row r="3" spans="1:10" s="22" customFormat="1" ht="15.9" customHeight="1" x14ac:dyDescent="0.5">
      <c r="A3" s="16">
        <v>1</v>
      </c>
      <c r="B3" s="3" t="s">
        <v>12</v>
      </c>
      <c r="C3" s="4">
        <v>12.09</v>
      </c>
      <c r="D3" s="2">
        <v>10</v>
      </c>
      <c r="E3" s="6">
        <f t="shared" ref="E3:E23" si="0">C3+D3</f>
        <v>22.09</v>
      </c>
      <c r="F3" s="5">
        <v>13.11</v>
      </c>
      <c r="G3" s="2">
        <v>3</v>
      </c>
      <c r="H3" s="6">
        <f t="shared" ref="H3:H23" si="1">F3+G3</f>
        <v>16.11</v>
      </c>
      <c r="I3" s="7"/>
      <c r="J3" s="4">
        <f t="shared" ref="J3:J23" si="2">E3+H3</f>
        <v>38.200000000000003</v>
      </c>
    </row>
    <row r="4" spans="1:10" ht="15.9" customHeight="1" x14ac:dyDescent="0.5">
      <c r="A4" s="2">
        <v>2</v>
      </c>
      <c r="B4" s="3" t="s">
        <v>65</v>
      </c>
      <c r="C4" s="4">
        <v>15.21</v>
      </c>
      <c r="D4" s="2">
        <v>8</v>
      </c>
      <c r="E4" s="6">
        <f t="shared" si="0"/>
        <v>23.21</v>
      </c>
      <c r="F4" s="5">
        <v>13.99</v>
      </c>
      <c r="G4" s="2">
        <v>3</v>
      </c>
      <c r="H4" s="6">
        <f t="shared" si="1"/>
        <v>16.990000000000002</v>
      </c>
      <c r="J4" s="4">
        <f t="shared" si="2"/>
        <v>40.200000000000003</v>
      </c>
    </row>
    <row r="5" spans="1:10" ht="15.9" customHeight="1" x14ac:dyDescent="0.5">
      <c r="A5" s="2">
        <v>3</v>
      </c>
      <c r="B5" s="3" t="s">
        <v>8</v>
      </c>
      <c r="C5" s="4">
        <v>14.72</v>
      </c>
      <c r="D5" s="2">
        <v>10</v>
      </c>
      <c r="E5" s="6">
        <f t="shared" si="0"/>
        <v>24.72</v>
      </c>
      <c r="F5" s="5">
        <v>12.81</v>
      </c>
      <c r="G5" s="2">
        <v>9</v>
      </c>
      <c r="H5" s="6">
        <f t="shared" si="1"/>
        <v>21.810000000000002</v>
      </c>
      <c r="J5" s="4">
        <f t="shared" si="2"/>
        <v>46.53</v>
      </c>
    </row>
    <row r="6" spans="1:10" ht="15.9" customHeight="1" x14ac:dyDescent="0.5">
      <c r="A6" s="2">
        <v>4</v>
      </c>
      <c r="B6" s="3" t="s">
        <v>38</v>
      </c>
      <c r="C6" s="4">
        <v>18.07</v>
      </c>
      <c r="D6" s="2">
        <v>4</v>
      </c>
      <c r="E6" s="6">
        <f t="shared" si="0"/>
        <v>22.07</v>
      </c>
      <c r="F6" s="5">
        <v>18.809999999999999</v>
      </c>
      <c r="G6" s="2">
        <v>13</v>
      </c>
      <c r="H6" s="6">
        <f t="shared" si="1"/>
        <v>31.81</v>
      </c>
      <c r="J6" s="4">
        <f t="shared" si="2"/>
        <v>53.879999999999995</v>
      </c>
    </row>
    <row r="7" spans="1:10" ht="15.9" customHeight="1" x14ac:dyDescent="0.5">
      <c r="A7" s="2">
        <v>5</v>
      </c>
      <c r="B7" s="3" t="s">
        <v>62</v>
      </c>
      <c r="C7" s="4">
        <v>17.440000000000001</v>
      </c>
      <c r="D7" s="2">
        <v>12</v>
      </c>
      <c r="E7" s="6">
        <f t="shared" si="0"/>
        <v>29.44</v>
      </c>
      <c r="F7" s="5">
        <v>19.75</v>
      </c>
      <c r="G7" s="2">
        <v>9</v>
      </c>
      <c r="H7" s="6">
        <f t="shared" si="1"/>
        <v>28.75</v>
      </c>
      <c r="J7" s="4">
        <f t="shared" si="2"/>
        <v>58.19</v>
      </c>
    </row>
    <row r="8" spans="1:10" ht="15.9" customHeight="1" x14ac:dyDescent="0.5">
      <c r="A8" s="2">
        <v>6</v>
      </c>
      <c r="B8" s="3" t="s">
        <v>28</v>
      </c>
      <c r="C8" s="4">
        <v>21.27</v>
      </c>
      <c r="D8" s="2">
        <v>14</v>
      </c>
      <c r="E8" s="6">
        <f t="shared" si="0"/>
        <v>35.269999999999996</v>
      </c>
      <c r="F8" s="5">
        <v>15.44</v>
      </c>
      <c r="G8" s="2">
        <v>8</v>
      </c>
      <c r="H8" s="6">
        <f t="shared" si="1"/>
        <v>23.439999999999998</v>
      </c>
      <c r="J8" s="4">
        <f t="shared" si="2"/>
        <v>58.709999999999994</v>
      </c>
    </row>
    <row r="9" spans="1:10" ht="15.9" customHeight="1" x14ac:dyDescent="0.5">
      <c r="A9" s="2">
        <v>7</v>
      </c>
      <c r="B9" s="3" t="s">
        <v>13</v>
      </c>
      <c r="C9" s="4">
        <v>15.74</v>
      </c>
      <c r="D9" s="2">
        <v>9</v>
      </c>
      <c r="E9" s="6">
        <f t="shared" si="0"/>
        <v>24.740000000000002</v>
      </c>
      <c r="F9" s="5">
        <v>13.46</v>
      </c>
      <c r="G9" s="2">
        <v>22</v>
      </c>
      <c r="H9" s="6">
        <f t="shared" si="1"/>
        <v>35.46</v>
      </c>
      <c r="J9" s="4">
        <f t="shared" si="2"/>
        <v>60.2</v>
      </c>
    </row>
    <row r="10" spans="1:10" ht="15.9" customHeight="1" x14ac:dyDescent="0.5">
      <c r="A10" s="2">
        <v>8</v>
      </c>
      <c r="B10" s="3" t="s">
        <v>22</v>
      </c>
      <c r="C10" s="4">
        <v>15.1</v>
      </c>
      <c r="D10" s="2">
        <v>18</v>
      </c>
      <c r="E10" s="6">
        <f t="shared" si="0"/>
        <v>33.1</v>
      </c>
      <c r="F10" s="5">
        <v>18.5</v>
      </c>
      <c r="G10" s="2">
        <v>9</v>
      </c>
      <c r="H10" s="6">
        <f t="shared" si="1"/>
        <v>27.5</v>
      </c>
      <c r="J10" s="4">
        <f t="shared" si="2"/>
        <v>60.6</v>
      </c>
    </row>
    <row r="11" spans="1:10" ht="15.9" customHeight="1" x14ac:dyDescent="0.5">
      <c r="A11" s="2">
        <v>9</v>
      </c>
      <c r="B11" s="3" t="s">
        <v>21</v>
      </c>
      <c r="C11" s="4">
        <v>25.66</v>
      </c>
      <c r="D11" s="2">
        <v>13</v>
      </c>
      <c r="E11" s="6">
        <f t="shared" si="0"/>
        <v>38.659999999999997</v>
      </c>
      <c r="F11" s="5">
        <v>20.82</v>
      </c>
      <c r="G11" s="2">
        <v>2</v>
      </c>
      <c r="H11" s="6">
        <f t="shared" si="1"/>
        <v>22.82</v>
      </c>
      <c r="J11" s="4">
        <f t="shared" si="2"/>
        <v>61.48</v>
      </c>
    </row>
    <row r="12" spans="1:10" ht="15.9" customHeight="1" x14ac:dyDescent="0.5">
      <c r="A12" s="2">
        <v>10</v>
      </c>
      <c r="B12" s="3" t="s">
        <v>11</v>
      </c>
      <c r="C12" s="4">
        <v>25.23</v>
      </c>
      <c r="D12" s="2">
        <v>6</v>
      </c>
      <c r="E12" s="6">
        <f t="shared" si="0"/>
        <v>31.23</v>
      </c>
      <c r="F12" s="5">
        <v>25.65</v>
      </c>
      <c r="G12" s="2">
        <v>7</v>
      </c>
      <c r="H12" s="6">
        <f t="shared" si="1"/>
        <v>32.65</v>
      </c>
      <c r="J12" s="4">
        <f t="shared" si="2"/>
        <v>63.879999999999995</v>
      </c>
    </row>
    <row r="13" spans="1:10" ht="15.9" customHeight="1" x14ac:dyDescent="0.5">
      <c r="A13" s="2">
        <v>11</v>
      </c>
      <c r="B13" s="3" t="s">
        <v>26</v>
      </c>
      <c r="C13" s="4">
        <v>17.25</v>
      </c>
      <c r="D13" s="2">
        <v>20</v>
      </c>
      <c r="E13" s="6">
        <f t="shared" si="0"/>
        <v>37.25</v>
      </c>
      <c r="F13" s="5">
        <v>13.3</v>
      </c>
      <c r="G13" s="2">
        <v>14</v>
      </c>
      <c r="H13" s="6">
        <f t="shared" si="1"/>
        <v>27.3</v>
      </c>
      <c r="J13" s="4">
        <f t="shared" si="2"/>
        <v>64.55</v>
      </c>
    </row>
    <row r="14" spans="1:10" ht="15.9" customHeight="1" x14ac:dyDescent="0.5">
      <c r="A14" s="2">
        <v>12</v>
      </c>
      <c r="B14" s="3" t="s">
        <v>10</v>
      </c>
      <c r="C14" s="4">
        <v>15.06</v>
      </c>
      <c r="D14" s="2">
        <v>16</v>
      </c>
      <c r="E14" s="6">
        <f t="shared" si="0"/>
        <v>31.060000000000002</v>
      </c>
      <c r="F14" s="5">
        <v>17.739999999999998</v>
      </c>
      <c r="G14" s="2">
        <v>20</v>
      </c>
      <c r="H14" s="6">
        <f t="shared" si="1"/>
        <v>37.739999999999995</v>
      </c>
      <c r="J14" s="4">
        <f t="shared" si="2"/>
        <v>68.8</v>
      </c>
    </row>
    <row r="15" spans="1:10" ht="15.9" customHeight="1" x14ac:dyDescent="0.5">
      <c r="A15" s="2">
        <v>13</v>
      </c>
      <c r="B15" s="3" t="s">
        <v>52</v>
      </c>
      <c r="C15" s="4">
        <v>22.31</v>
      </c>
      <c r="D15" s="2">
        <v>10</v>
      </c>
      <c r="E15" s="6">
        <f t="shared" si="0"/>
        <v>32.31</v>
      </c>
      <c r="F15" s="5">
        <v>26.67</v>
      </c>
      <c r="G15" s="2">
        <v>10</v>
      </c>
      <c r="H15" s="6">
        <f t="shared" si="1"/>
        <v>36.67</v>
      </c>
      <c r="J15" s="4">
        <f t="shared" si="2"/>
        <v>68.98</v>
      </c>
    </row>
    <row r="16" spans="1:10" ht="15.9" customHeight="1" x14ac:dyDescent="0.5">
      <c r="A16" s="2">
        <v>14</v>
      </c>
      <c r="B16" s="3" t="s">
        <v>61</v>
      </c>
      <c r="C16" s="4">
        <v>14.44</v>
      </c>
      <c r="D16" s="2">
        <v>16</v>
      </c>
      <c r="E16" s="6">
        <f t="shared" si="0"/>
        <v>30.439999999999998</v>
      </c>
      <c r="F16" s="5">
        <v>33.93</v>
      </c>
      <c r="G16" s="2">
        <v>9</v>
      </c>
      <c r="H16" s="6">
        <f t="shared" si="1"/>
        <v>42.93</v>
      </c>
      <c r="J16" s="4">
        <f t="shared" si="2"/>
        <v>73.37</v>
      </c>
    </row>
    <row r="17" spans="1:10" ht="15.9" customHeight="1" x14ac:dyDescent="0.5">
      <c r="A17" s="2">
        <v>15</v>
      </c>
      <c r="B17" s="3" t="s">
        <v>64</v>
      </c>
      <c r="C17" s="4">
        <v>19.47</v>
      </c>
      <c r="D17" s="2">
        <v>15</v>
      </c>
      <c r="E17" s="6">
        <f t="shared" si="0"/>
        <v>34.47</v>
      </c>
      <c r="F17" s="5">
        <v>27.65</v>
      </c>
      <c r="G17" s="2">
        <v>13</v>
      </c>
      <c r="H17" s="6">
        <f t="shared" si="1"/>
        <v>40.65</v>
      </c>
      <c r="J17" s="4">
        <f t="shared" si="2"/>
        <v>75.12</v>
      </c>
    </row>
    <row r="18" spans="1:10" ht="15.9" customHeight="1" x14ac:dyDescent="0.5">
      <c r="A18" s="2">
        <v>16</v>
      </c>
      <c r="B18" s="17" t="s">
        <v>17</v>
      </c>
      <c r="C18" s="18">
        <v>14.93</v>
      </c>
      <c r="D18" s="16">
        <v>32</v>
      </c>
      <c r="E18" s="19">
        <f t="shared" si="0"/>
        <v>46.93</v>
      </c>
      <c r="F18" s="20">
        <v>14.72</v>
      </c>
      <c r="G18" s="16">
        <v>14</v>
      </c>
      <c r="H18" s="19">
        <f t="shared" si="1"/>
        <v>28.72</v>
      </c>
      <c r="I18" s="21"/>
      <c r="J18" s="18">
        <f t="shared" si="2"/>
        <v>75.650000000000006</v>
      </c>
    </row>
    <row r="19" spans="1:10" ht="15.9" customHeight="1" x14ac:dyDescent="0.5">
      <c r="A19" s="2">
        <v>17</v>
      </c>
      <c r="B19" s="3" t="s">
        <v>36</v>
      </c>
      <c r="C19" s="4">
        <v>15.88</v>
      </c>
      <c r="D19" s="2">
        <v>30</v>
      </c>
      <c r="E19" s="6">
        <f t="shared" si="0"/>
        <v>45.88</v>
      </c>
      <c r="F19" s="5">
        <v>14.01</v>
      </c>
      <c r="G19" s="2">
        <v>23</v>
      </c>
      <c r="H19" s="6">
        <f t="shared" si="1"/>
        <v>37.01</v>
      </c>
      <c r="J19" s="4">
        <f t="shared" si="2"/>
        <v>82.89</v>
      </c>
    </row>
    <row r="20" spans="1:10" ht="15.9" customHeight="1" x14ac:dyDescent="0.5">
      <c r="A20" s="2">
        <v>18</v>
      </c>
      <c r="B20" s="3" t="s">
        <v>63</v>
      </c>
      <c r="C20" s="4">
        <v>18.89</v>
      </c>
      <c r="D20" s="2">
        <v>36</v>
      </c>
      <c r="E20" s="6">
        <f t="shared" si="0"/>
        <v>54.89</v>
      </c>
      <c r="F20" s="5">
        <v>21.69</v>
      </c>
      <c r="G20" s="2">
        <v>14</v>
      </c>
      <c r="H20" s="6">
        <f t="shared" si="1"/>
        <v>35.69</v>
      </c>
      <c r="J20" s="4">
        <f t="shared" si="2"/>
        <v>90.58</v>
      </c>
    </row>
    <row r="21" spans="1:10" ht="15.9" customHeight="1" x14ac:dyDescent="0.5">
      <c r="A21" s="2">
        <v>19</v>
      </c>
      <c r="B21" s="3" t="s">
        <v>53</v>
      </c>
      <c r="C21" s="4">
        <v>53.72</v>
      </c>
      <c r="D21" s="2">
        <v>9</v>
      </c>
      <c r="E21" s="6">
        <f t="shared" si="0"/>
        <v>62.72</v>
      </c>
      <c r="F21" s="5">
        <v>39.74</v>
      </c>
      <c r="G21" s="2">
        <v>11</v>
      </c>
      <c r="H21" s="6">
        <f t="shared" si="1"/>
        <v>50.74</v>
      </c>
      <c r="J21" s="4">
        <f t="shared" si="2"/>
        <v>113.46000000000001</v>
      </c>
    </row>
    <row r="22" spans="1:10" ht="15.9" customHeight="1" x14ac:dyDescent="0.5">
      <c r="A22" s="2">
        <v>20</v>
      </c>
      <c r="B22" s="3" t="s">
        <v>59</v>
      </c>
      <c r="C22" s="4">
        <v>28.57</v>
      </c>
      <c r="D22" s="2">
        <v>34</v>
      </c>
      <c r="E22" s="6">
        <f t="shared" si="0"/>
        <v>62.57</v>
      </c>
      <c r="F22" s="5">
        <v>37.619999999999997</v>
      </c>
      <c r="G22" s="2">
        <v>17</v>
      </c>
      <c r="H22" s="6">
        <f t="shared" si="1"/>
        <v>54.62</v>
      </c>
      <c r="J22" s="4">
        <f t="shared" si="2"/>
        <v>117.19</v>
      </c>
    </row>
    <row r="23" spans="1:10" ht="15.9" customHeight="1" x14ac:dyDescent="0.5">
      <c r="A23" s="2">
        <v>21</v>
      </c>
      <c r="B23" s="3" t="s">
        <v>30</v>
      </c>
      <c r="C23" s="4">
        <v>41.71</v>
      </c>
      <c r="D23" s="2">
        <v>40</v>
      </c>
      <c r="E23" s="6">
        <f t="shared" si="0"/>
        <v>81.710000000000008</v>
      </c>
      <c r="F23" s="5">
        <v>54.7</v>
      </c>
      <c r="G23" s="2">
        <v>34</v>
      </c>
      <c r="H23" s="6">
        <f t="shared" si="1"/>
        <v>88.7</v>
      </c>
      <c r="J23" s="4">
        <f t="shared" si="2"/>
        <v>170.41000000000003</v>
      </c>
    </row>
    <row r="24" spans="1:10" ht="15.9" customHeight="1" x14ac:dyDescent="0.5">
      <c r="A24" s="2">
        <v>22</v>
      </c>
      <c r="B24" s="3" t="s">
        <v>58</v>
      </c>
      <c r="C24" s="4">
        <v>11.53</v>
      </c>
      <c r="D24" s="2">
        <v>3</v>
      </c>
      <c r="E24" s="6">
        <f t="shared" ref="E24:E28" si="3">C24+D24</f>
        <v>14.53</v>
      </c>
      <c r="F24" s="5">
        <v>21.71</v>
      </c>
      <c r="G24" s="2">
        <v>4</v>
      </c>
      <c r="H24" s="6">
        <f t="shared" ref="H24:H28" si="4">F24+G24</f>
        <v>25.71</v>
      </c>
      <c r="J24" s="4">
        <f t="shared" ref="J24:J28" si="5">E24+H24</f>
        <v>40.24</v>
      </c>
    </row>
    <row r="25" spans="1:10" ht="15.9" customHeight="1" x14ac:dyDescent="0.5">
      <c r="A25" s="2">
        <v>23</v>
      </c>
      <c r="B25" s="3" t="s">
        <v>14</v>
      </c>
      <c r="C25" s="4">
        <v>14.83</v>
      </c>
      <c r="D25" s="2">
        <v>21</v>
      </c>
      <c r="E25" s="6">
        <f t="shared" si="3"/>
        <v>35.83</v>
      </c>
      <c r="F25" s="5">
        <v>22.74</v>
      </c>
      <c r="G25" s="2">
        <v>7</v>
      </c>
      <c r="H25" s="6">
        <f t="shared" si="4"/>
        <v>29.74</v>
      </c>
      <c r="J25" s="4">
        <f t="shared" si="5"/>
        <v>65.569999999999993</v>
      </c>
    </row>
    <row r="26" spans="1:10" ht="15.9" customHeight="1" x14ac:dyDescent="0.5">
      <c r="A26" s="2">
        <v>24</v>
      </c>
      <c r="B26" s="3" t="s">
        <v>29</v>
      </c>
      <c r="C26" s="4">
        <v>12.51</v>
      </c>
      <c r="D26" s="2">
        <v>12</v>
      </c>
      <c r="E26" s="6">
        <f t="shared" si="3"/>
        <v>24.509999999999998</v>
      </c>
      <c r="F26" s="5">
        <v>13.85</v>
      </c>
      <c r="G26" s="2">
        <v>13</v>
      </c>
      <c r="H26" s="6">
        <f t="shared" si="4"/>
        <v>26.85</v>
      </c>
      <c r="J26" s="4">
        <f t="shared" si="5"/>
        <v>51.36</v>
      </c>
    </row>
    <row r="27" spans="1:10" ht="15.9" customHeight="1" x14ac:dyDescent="0.5">
      <c r="A27" s="2">
        <v>25</v>
      </c>
      <c r="D27" s="2">
        <v>0</v>
      </c>
      <c r="E27" s="6">
        <f t="shared" si="3"/>
        <v>0</v>
      </c>
      <c r="F27" s="5">
        <v>0</v>
      </c>
      <c r="G27" s="2">
        <v>0</v>
      </c>
      <c r="H27" s="6">
        <f t="shared" si="4"/>
        <v>0</v>
      </c>
      <c r="J27" s="4">
        <f t="shared" si="5"/>
        <v>0</v>
      </c>
    </row>
    <row r="28" spans="1:10" ht="15.9" customHeight="1" x14ac:dyDescent="0.5">
      <c r="A28" s="2">
        <v>26</v>
      </c>
      <c r="D28" s="2">
        <v>0</v>
      </c>
      <c r="E28" s="6">
        <f t="shared" si="3"/>
        <v>0</v>
      </c>
      <c r="F28" s="5">
        <v>0</v>
      </c>
      <c r="G28" s="2">
        <v>0</v>
      </c>
      <c r="H28" s="6">
        <f t="shared" si="4"/>
        <v>0</v>
      </c>
      <c r="J28" s="4">
        <f t="shared" si="5"/>
        <v>0</v>
      </c>
    </row>
  </sheetData>
  <sortState xmlns:xlrd2="http://schemas.microsoft.com/office/spreadsheetml/2017/richdata2" ref="B3:J23">
    <sortCondition ref="J3:J23"/>
  </sortState>
  <pageMargins left="0.7" right="0.7" top="1.0583333333333333" bottom="0.75" header="0.3" footer="0.3"/>
  <pageSetup orientation="landscape" r:id="rId1"/>
  <headerFooter>
    <oddHeader>&amp;C&amp;"+,Bold"&amp;18RFSC Defensive Pistol League&amp;"-,Regular"&amp;11
&amp;"+,Regular"&amp;12Date ______6/25/19_________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A9D8C-F52D-4831-ACD7-A2F49DEDB4C7}">
  <dimension ref="A1:J28"/>
  <sheetViews>
    <sheetView view="pageLayout" topLeftCell="A2" zoomScale="90" zoomScaleNormal="100" zoomScalePageLayoutView="90" workbookViewId="0">
      <selection activeCell="H25" sqref="H25"/>
    </sheetView>
  </sheetViews>
  <sheetFormatPr defaultColWidth="8.89453125" defaultRowHeight="15" x14ac:dyDescent="0.5"/>
  <cols>
    <col min="1" max="1" width="4.5234375" style="2" customWidth="1"/>
    <col min="2" max="2" width="25" style="3" customWidth="1"/>
    <col min="3" max="3" width="10.89453125" style="4" customWidth="1"/>
    <col min="4" max="4" width="10.89453125" style="2" customWidth="1"/>
    <col min="5" max="5" width="10.89453125" style="6" customWidth="1"/>
    <col min="6" max="6" width="10.89453125" style="5" customWidth="1"/>
    <col min="7" max="7" width="10.89453125" style="2" customWidth="1"/>
    <col min="8" max="8" width="10.89453125" style="6" customWidth="1"/>
    <col min="9" max="9" width="10.89453125" style="7" customWidth="1"/>
    <col min="10" max="10" width="8.89453125" style="4"/>
    <col min="11" max="16384" width="8.89453125" style="1"/>
  </cols>
  <sheetData>
    <row r="1" spans="1:10" s="15" customFormat="1" ht="25.2" customHeight="1" thickBot="1" x14ac:dyDescent="0.6">
      <c r="A1" s="8"/>
      <c r="B1" s="9"/>
      <c r="C1" s="10"/>
      <c r="D1" s="11" t="s">
        <v>4</v>
      </c>
      <c r="E1" s="12"/>
      <c r="F1" s="10"/>
      <c r="G1" s="11" t="s">
        <v>5</v>
      </c>
      <c r="H1" s="12"/>
      <c r="I1" s="13"/>
      <c r="J1" s="14"/>
    </row>
    <row r="2" spans="1:10" s="24" customFormat="1" ht="25.2" customHeight="1" thickTop="1" thickBot="1" x14ac:dyDescent="0.6">
      <c r="A2" s="23"/>
      <c r="B2" s="24" t="s">
        <v>0</v>
      </c>
      <c r="C2" s="25" t="s">
        <v>1</v>
      </c>
      <c r="D2" s="23" t="s">
        <v>2</v>
      </c>
      <c r="E2" s="26" t="s">
        <v>3</v>
      </c>
      <c r="F2" s="27" t="s">
        <v>1</v>
      </c>
      <c r="G2" s="23" t="s">
        <v>2</v>
      </c>
      <c r="H2" s="26" t="s">
        <v>3</v>
      </c>
      <c r="I2" s="28"/>
      <c r="J2" s="25" t="s">
        <v>6</v>
      </c>
    </row>
    <row r="3" spans="1:10" s="22" customFormat="1" ht="15.9" customHeight="1" x14ac:dyDescent="0.5">
      <c r="A3" s="16">
        <v>1</v>
      </c>
      <c r="B3" s="3" t="s">
        <v>12</v>
      </c>
      <c r="C3" s="4">
        <v>24.89</v>
      </c>
      <c r="D3" s="2">
        <v>5</v>
      </c>
      <c r="E3" s="6">
        <f t="shared" ref="E3:E18" si="0">C3+D3</f>
        <v>29.89</v>
      </c>
      <c r="F3" s="5">
        <v>16.739999999999998</v>
      </c>
      <c r="G3" s="2">
        <v>2</v>
      </c>
      <c r="H3" s="6">
        <f t="shared" ref="H3:H18" si="1">F3+G3</f>
        <v>18.739999999999998</v>
      </c>
      <c r="I3" s="7"/>
      <c r="J3" s="4">
        <f t="shared" ref="J3:J18" si="2">E3+H3</f>
        <v>48.629999999999995</v>
      </c>
    </row>
    <row r="4" spans="1:10" ht="15.9" customHeight="1" x14ac:dyDescent="0.5">
      <c r="A4" s="2">
        <v>2</v>
      </c>
      <c r="B4" s="3" t="s">
        <v>54</v>
      </c>
      <c r="C4" s="4">
        <v>22.17</v>
      </c>
      <c r="D4" s="2">
        <v>4</v>
      </c>
      <c r="E4" s="6">
        <f t="shared" si="0"/>
        <v>26.17</v>
      </c>
      <c r="F4" s="5">
        <v>19.61</v>
      </c>
      <c r="G4" s="2">
        <v>5</v>
      </c>
      <c r="H4" s="6">
        <f t="shared" si="1"/>
        <v>24.61</v>
      </c>
      <c r="J4" s="4">
        <f t="shared" si="2"/>
        <v>50.78</v>
      </c>
    </row>
    <row r="5" spans="1:10" ht="15.9" customHeight="1" x14ac:dyDescent="0.5">
      <c r="A5" s="2">
        <v>3</v>
      </c>
      <c r="B5" s="3" t="s">
        <v>60</v>
      </c>
      <c r="C5" s="4">
        <v>28.24</v>
      </c>
      <c r="D5" s="2">
        <v>4</v>
      </c>
      <c r="E5" s="6">
        <f t="shared" si="0"/>
        <v>32.239999999999995</v>
      </c>
      <c r="F5" s="5">
        <v>19.86</v>
      </c>
      <c r="G5" s="2">
        <v>3</v>
      </c>
      <c r="H5" s="6">
        <f t="shared" si="1"/>
        <v>22.86</v>
      </c>
      <c r="J5" s="4">
        <f t="shared" si="2"/>
        <v>55.099999999999994</v>
      </c>
    </row>
    <row r="6" spans="1:10" ht="15.9" customHeight="1" x14ac:dyDescent="0.5">
      <c r="A6" s="2">
        <v>4</v>
      </c>
      <c r="B6" s="3" t="s">
        <v>55</v>
      </c>
      <c r="C6" s="4">
        <v>29.94</v>
      </c>
      <c r="D6" s="2">
        <v>3</v>
      </c>
      <c r="E6" s="6">
        <f t="shared" si="0"/>
        <v>32.94</v>
      </c>
      <c r="F6" s="5">
        <v>20.68</v>
      </c>
      <c r="G6" s="2">
        <v>5</v>
      </c>
      <c r="H6" s="6">
        <f t="shared" si="1"/>
        <v>25.68</v>
      </c>
      <c r="J6" s="4">
        <f t="shared" si="2"/>
        <v>58.62</v>
      </c>
    </row>
    <row r="7" spans="1:10" ht="15.9" customHeight="1" x14ac:dyDescent="0.5">
      <c r="A7" s="2">
        <v>5</v>
      </c>
      <c r="B7" s="3" t="s">
        <v>8</v>
      </c>
      <c r="C7" s="4">
        <v>34.33</v>
      </c>
      <c r="D7" s="2">
        <v>4</v>
      </c>
      <c r="E7" s="6">
        <f t="shared" si="0"/>
        <v>38.33</v>
      </c>
      <c r="F7" s="5">
        <v>18.43</v>
      </c>
      <c r="G7" s="2">
        <v>5</v>
      </c>
      <c r="H7" s="6">
        <f t="shared" si="1"/>
        <v>23.43</v>
      </c>
      <c r="J7" s="4">
        <f t="shared" si="2"/>
        <v>61.76</v>
      </c>
    </row>
    <row r="8" spans="1:10" ht="15.9" customHeight="1" x14ac:dyDescent="0.5">
      <c r="A8" s="2">
        <v>6</v>
      </c>
      <c r="B8" s="3" t="s">
        <v>36</v>
      </c>
      <c r="C8" s="4">
        <v>32.89</v>
      </c>
      <c r="D8" s="2">
        <v>6</v>
      </c>
      <c r="E8" s="6">
        <f t="shared" si="0"/>
        <v>38.89</v>
      </c>
      <c r="F8" s="5">
        <v>20.04</v>
      </c>
      <c r="G8" s="2">
        <v>5</v>
      </c>
      <c r="H8" s="6">
        <f t="shared" si="1"/>
        <v>25.04</v>
      </c>
      <c r="J8" s="4">
        <f t="shared" si="2"/>
        <v>63.93</v>
      </c>
    </row>
    <row r="9" spans="1:10" ht="15.9" customHeight="1" x14ac:dyDescent="0.5">
      <c r="A9" s="2">
        <v>7</v>
      </c>
      <c r="B9" s="3" t="s">
        <v>21</v>
      </c>
      <c r="C9" s="4">
        <v>33.840000000000003</v>
      </c>
      <c r="D9" s="2">
        <v>4</v>
      </c>
      <c r="E9" s="6">
        <f t="shared" si="0"/>
        <v>37.840000000000003</v>
      </c>
      <c r="F9" s="5">
        <v>19.47</v>
      </c>
      <c r="G9" s="2">
        <v>12</v>
      </c>
      <c r="H9" s="6">
        <f t="shared" si="1"/>
        <v>31.47</v>
      </c>
      <c r="J9" s="4">
        <f t="shared" si="2"/>
        <v>69.31</v>
      </c>
    </row>
    <row r="10" spans="1:10" ht="15.9" customHeight="1" x14ac:dyDescent="0.5">
      <c r="A10" s="2">
        <v>8</v>
      </c>
      <c r="B10" s="3" t="s">
        <v>59</v>
      </c>
      <c r="C10" s="4">
        <v>29.89</v>
      </c>
      <c r="D10" s="2">
        <v>12</v>
      </c>
      <c r="E10" s="6">
        <f t="shared" si="0"/>
        <v>41.89</v>
      </c>
      <c r="F10" s="5">
        <v>28.06</v>
      </c>
      <c r="G10" s="2">
        <v>1</v>
      </c>
      <c r="H10" s="6">
        <f t="shared" si="1"/>
        <v>29.06</v>
      </c>
      <c r="J10" s="4">
        <f t="shared" si="2"/>
        <v>70.95</v>
      </c>
    </row>
    <row r="11" spans="1:10" ht="15.9" customHeight="1" x14ac:dyDescent="0.5">
      <c r="A11" s="2">
        <v>9</v>
      </c>
      <c r="B11" s="3" t="s">
        <v>14</v>
      </c>
      <c r="C11" s="4">
        <v>39.44</v>
      </c>
      <c r="D11" s="2">
        <v>3</v>
      </c>
      <c r="E11" s="6">
        <f t="shared" si="0"/>
        <v>42.44</v>
      </c>
      <c r="F11" s="5">
        <v>28.65</v>
      </c>
      <c r="G11" s="2">
        <v>0</v>
      </c>
      <c r="H11" s="6">
        <f t="shared" si="1"/>
        <v>28.65</v>
      </c>
      <c r="J11" s="4">
        <f t="shared" si="2"/>
        <v>71.09</v>
      </c>
    </row>
    <row r="12" spans="1:10" ht="15.9" customHeight="1" x14ac:dyDescent="0.5">
      <c r="A12" s="2">
        <v>10</v>
      </c>
      <c r="B12" s="3" t="s">
        <v>26</v>
      </c>
      <c r="C12" s="4">
        <v>32.57</v>
      </c>
      <c r="D12" s="2">
        <v>5</v>
      </c>
      <c r="E12" s="6">
        <f t="shared" si="0"/>
        <v>37.57</v>
      </c>
      <c r="F12" s="5">
        <v>22.29</v>
      </c>
      <c r="G12" s="2">
        <v>12</v>
      </c>
      <c r="H12" s="6">
        <f t="shared" si="1"/>
        <v>34.29</v>
      </c>
      <c r="J12" s="4">
        <f t="shared" si="2"/>
        <v>71.86</v>
      </c>
    </row>
    <row r="13" spans="1:10" ht="15.9" customHeight="1" x14ac:dyDescent="0.5">
      <c r="A13" s="2">
        <v>11</v>
      </c>
      <c r="B13" s="3" t="s">
        <v>11</v>
      </c>
      <c r="C13" s="4">
        <v>36.21</v>
      </c>
      <c r="D13" s="2">
        <v>4</v>
      </c>
      <c r="E13" s="6">
        <f t="shared" si="0"/>
        <v>40.21</v>
      </c>
      <c r="F13" s="5">
        <v>26.12</v>
      </c>
      <c r="G13" s="2">
        <v>7</v>
      </c>
      <c r="H13" s="6">
        <f t="shared" si="1"/>
        <v>33.120000000000005</v>
      </c>
      <c r="J13" s="4">
        <f t="shared" si="2"/>
        <v>73.330000000000013</v>
      </c>
    </row>
    <row r="14" spans="1:10" ht="15.9" customHeight="1" x14ac:dyDescent="0.5">
      <c r="A14" s="2">
        <v>12</v>
      </c>
      <c r="B14" s="3" t="s">
        <v>17</v>
      </c>
      <c r="C14" s="4">
        <v>48.78</v>
      </c>
      <c r="D14" s="2">
        <v>1</v>
      </c>
      <c r="E14" s="6">
        <f t="shared" si="0"/>
        <v>49.78</v>
      </c>
      <c r="F14" s="5">
        <v>21.1</v>
      </c>
      <c r="G14" s="2">
        <v>9</v>
      </c>
      <c r="H14" s="6">
        <f t="shared" si="1"/>
        <v>30.1</v>
      </c>
      <c r="J14" s="4">
        <f t="shared" si="2"/>
        <v>79.88</v>
      </c>
    </row>
    <row r="15" spans="1:10" ht="15.9" customHeight="1" x14ac:dyDescent="0.5">
      <c r="A15" s="2">
        <v>13</v>
      </c>
      <c r="B15" s="3" t="s">
        <v>22</v>
      </c>
      <c r="C15" s="4">
        <v>49.39</v>
      </c>
      <c r="D15" s="2">
        <v>2</v>
      </c>
      <c r="E15" s="6">
        <f t="shared" si="0"/>
        <v>51.39</v>
      </c>
      <c r="F15" s="5">
        <v>40.54</v>
      </c>
      <c r="G15" s="2">
        <v>2</v>
      </c>
      <c r="H15" s="6">
        <f t="shared" si="1"/>
        <v>42.54</v>
      </c>
      <c r="J15" s="4">
        <f t="shared" si="2"/>
        <v>93.93</v>
      </c>
    </row>
    <row r="16" spans="1:10" ht="15.9" customHeight="1" x14ac:dyDescent="0.5">
      <c r="A16" s="2">
        <v>14</v>
      </c>
      <c r="B16" s="3" t="s">
        <v>23</v>
      </c>
      <c r="C16" s="4">
        <v>44.19</v>
      </c>
      <c r="D16" s="2">
        <v>30</v>
      </c>
      <c r="E16" s="6">
        <f t="shared" si="0"/>
        <v>74.19</v>
      </c>
      <c r="F16" s="5">
        <v>35.79</v>
      </c>
      <c r="G16" s="2">
        <v>13</v>
      </c>
      <c r="H16" s="6">
        <f t="shared" si="1"/>
        <v>48.79</v>
      </c>
      <c r="J16" s="4">
        <f t="shared" si="2"/>
        <v>122.97999999999999</v>
      </c>
    </row>
    <row r="17" spans="1:10" ht="15.9" customHeight="1" x14ac:dyDescent="0.5">
      <c r="A17" s="2">
        <v>15</v>
      </c>
      <c r="B17" s="3" t="s">
        <v>30</v>
      </c>
      <c r="C17" s="4">
        <v>93.51</v>
      </c>
      <c r="D17" s="2">
        <v>23</v>
      </c>
      <c r="E17" s="6">
        <f t="shared" si="0"/>
        <v>116.51</v>
      </c>
      <c r="F17" s="5">
        <v>68.17</v>
      </c>
      <c r="G17" s="2">
        <v>6</v>
      </c>
      <c r="H17" s="6">
        <f t="shared" si="1"/>
        <v>74.17</v>
      </c>
      <c r="J17" s="4">
        <f t="shared" si="2"/>
        <v>190.68</v>
      </c>
    </row>
    <row r="18" spans="1:10" ht="15.9" customHeight="1" x14ac:dyDescent="0.5">
      <c r="A18" s="2">
        <v>16</v>
      </c>
      <c r="B18" s="17" t="s">
        <v>58</v>
      </c>
      <c r="C18" s="18">
        <v>22.36</v>
      </c>
      <c r="D18" s="16">
        <v>3</v>
      </c>
      <c r="E18" s="19">
        <f t="shared" si="0"/>
        <v>25.36</v>
      </c>
      <c r="F18" s="20">
        <v>15.06</v>
      </c>
      <c r="G18" s="16">
        <v>12</v>
      </c>
      <c r="H18" s="19">
        <f t="shared" si="1"/>
        <v>27.060000000000002</v>
      </c>
      <c r="I18" s="21"/>
      <c r="J18" s="18">
        <f t="shared" si="2"/>
        <v>52.42</v>
      </c>
    </row>
    <row r="19" spans="1:10" ht="15.9" customHeight="1" x14ac:dyDescent="0.5">
      <c r="A19" s="2">
        <v>17</v>
      </c>
      <c r="B19" s="3" t="s">
        <v>35</v>
      </c>
      <c r="C19" s="4">
        <v>34.1</v>
      </c>
      <c r="D19" s="2">
        <v>33</v>
      </c>
      <c r="E19" s="6">
        <f t="shared" ref="E19" si="3">C19+D19</f>
        <v>67.099999999999994</v>
      </c>
      <c r="F19" s="5">
        <v>34.9</v>
      </c>
      <c r="G19" s="2">
        <v>25</v>
      </c>
      <c r="H19" s="6">
        <f t="shared" ref="H19" si="4">F19+G19</f>
        <v>59.9</v>
      </c>
      <c r="J19" s="4">
        <f t="shared" ref="J19" si="5">E19+H19</f>
        <v>127</v>
      </c>
    </row>
    <row r="20" spans="1:10" ht="15.9" customHeight="1" x14ac:dyDescent="0.5">
      <c r="A20" s="2">
        <v>18</v>
      </c>
      <c r="B20" s="3" t="s">
        <v>52</v>
      </c>
      <c r="C20" s="4">
        <v>30.81</v>
      </c>
      <c r="D20" s="2">
        <v>6</v>
      </c>
      <c r="E20" s="6">
        <f t="shared" ref="E20:E28" si="6">C20+D20</f>
        <v>36.81</v>
      </c>
      <c r="F20" s="5">
        <v>36.85</v>
      </c>
      <c r="G20" s="2">
        <v>20</v>
      </c>
      <c r="H20" s="6">
        <f t="shared" ref="H20:H28" si="7">F20+G20</f>
        <v>56.85</v>
      </c>
      <c r="J20" s="4">
        <f t="shared" ref="J20:J28" si="8">E20+H20</f>
        <v>93.66</v>
      </c>
    </row>
    <row r="21" spans="1:10" ht="15.9" customHeight="1" x14ac:dyDescent="0.5">
      <c r="A21" s="2">
        <v>19</v>
      </c>
      <c r="B21" s="3" t="s">
        <v>13</v>
      </c>
      <c r="C21" s="4">
        <v>32.96</v>
      </c>
      <c r="D21" s="2">
        <v>19</v>
      </c>
      <c r="E21" s="6">
        <f t="shared" si="6"/>
        <v>51.96</v>
      </c>
      <c r="F21" s="5">
        <v>22.65</v>
      </c>
      <c r="G21" s="2">
        <v>19</v>
      </c>
      <c r="H21" s="6">
        <f t="shared" si="7"/>
        <v>41.65</v>
      </c>
      <c r="J21" s="4">
        <f t="shared" si="8"/>
        <v>93.61</v>
      </c>
    </row>
    <row r="22" spans="1:10" ht="15.9" customHeight="1" x14ac:dyDescent="0.5">
      <c r="A22" s="2">
        <v>20</v>
      </c>
      <c r="B22" s="3" t="s">
        <v>72</v>
      </c>
      <c r="C22" s="4">
        <v>49.36</v>
      </c>
      <c r="D22" s="2">
        <v>11</v>
      </c>
      <c r="E22" s="6">
        <f t="shared" si="6"/>
        <v>60.36</v>
      </c>
      <c r="F22" s="5">
        <v>53.78</v>
      </c>
      <c r="G22" s="2">
        <v>17</v>
      </c>
      <c r="H22" s="6">
        <f t="shared" si="7"/>
        <v>70.78</v>
      </c>
      <c r="J22" s="4">
        <f t="shared" si="8"/>
        <v>131.13999999999999</v>
      </c>
    </row>
    <row r="23" spans="1:10" ht="15.9" customHeight="1" x14ac:dyDescent="0.5">
      <c r="A23" s="2">
        <v>21</v>
      </c>
      <c r="B23" s="3" t="s">
        <v>28</v>
      </c>
      <c r="C23" s="4">
        <v>27.08</v>
      </c>
      <c r="D23" s="2">
        <v>9</v>
      </c>
      <c r="E23" s="6">
        <f t="shared" si="6"/>
        <v>36.08</v>
      </c>
      <c r="F23" s="5">
        <v>28.41</v>
      </c>
      <c r="G23" s="2">
        <v>9</v>
      </c>
      <c r="H23" s="6">
        <f t="shared" si="7"/>
        <v>37.409999999999997</v>
      </c>
      <c r="J23" s="4">
        <f t="shared" si="8"/>
        <v>73.489999999999995</v>
      </c>
    </row>
    <row r="24" spans="1:10" ht="15.9" customHeight="1" x14ac:dyDescent="0.5">
      <c r="A24" s="2">
        <v>22</v>
      </c>
      <c r="B24" s="3" t="s">
        <v>53</v>
      </c>
      <c r="C24" s="4">
        <v>51.58</v>
      </c>
      <c r="D24" s="2">
        <v>0</v>
      </c>
      <c r="E24" s="6">
        <f t="shared" si="6"/>
        <v>51.58</v>
      </c>
      <c r="F24" s="5">
        <v>64.12</v>
      </c>
      <c r="G24" s="2">
        <v>21</v>
      </c>
      <c r="H24" s="6">
        <f t="shared" si="7"/>
        <v>85.12</v>
      </c>
      <c r="J24" s="4">
        <f t="shared" si="8"/>
        <v>136.69999999999999</v>
      </c>
    </row>
    <row r="25" spans="1:10" ht="15.9" customHeight="1" x14ac:dyDescent="0.5">
      <c r="A25" s="2">
        <v>23</v>
      </c>
      <c r="B25" s="3" t="s">
        <v>73</v>
      </c>
      <c r="C25" s="4">
        <v>23.9</v>
      </c>
      <c r="D25" s="2">
        <v>5</v>
      </c>
      <c r="E25" s="6">
        <f t="shared" si="6"/>
        <v>28.9</v>
      </c>
      <c r="F25" s="5">
        <v>25.86</v>
      </c>
      <c r="G25" s="2">
        <v>4</v>
      </c>
      <c r="H25" s="6">
        <f t="shared" si="7"/>
        <v>29.86</v>
      </c>
      <c r="J25" s="4">
        <f t="shared" si="8"/>
        <v>58.76</v>
      </c>
    </row>
    <row r="26" spans="1:10" ht="15.9" customHeight="1" x14ac:dyDescent="0.5">
      <c r="A26" s="2">
        <v>24</v>
      </c>
      <c r="D26" s="2">
        <v>0</v>
      </c>
      <c r="E26" s="6">
        <f t="shared" si="6"/>
        <v>0</v>
      </c>
      <c r="F26" s="5">
        <v>0</v>
      </c>
      <c r="G26" s="2">
        <v>0</v>
      </c>
      <c r="H26" s="6">
        <f t="shared" si="7"/>
        <v>0</v>
      </c>
      <c r="J26" s="4">
        <f t="shared" si="8"/>
        <v>0</v>
      </c>
    </row>
    <row r="27" spans="1:10" ht="15.9" customHeight="1" x14ac:dyDescent="0.5">
      <c r="A27" s="2">
        <v>25</v>
      </c>
      <c r="D27" s="2">
        <v>0</v>
      </c>
      <c r="E27" s="6">
        <f t="shared" si="6"/>
        <v>0</v>
      </c>
      <c r="F27" s="5">
        <v>0</v>
      </c>
      <c r="G27" s="2">
        <v>0</v>
      </c>
      <c r="H27" s="6">
        <f t="shared" si="7"/>
        <v>0</v>
      </c>
      <c r="J27" s="4">
        <f t="shared" si="8"/>
        <v>0</v>
      </c>
    </row>
    <row r="28" spans="1:10" ht="15.9" customHeight="1" x14ac:dyDescent="0.5">
      <c r="A28" s="2">
        <v>26</v>
      </c>
      <c r="D28" s="2">
        <v>0</v>
      </c>
      <c r="E28" s="6">
        <f t="shared" si="6"/>
        <v>0</v>
      </c>
      <c r="F28" s="5">
        <v>0</v>
      </c>
      <c r="G28" s="2">
        <v>0</v>
      </c>
      <c r="H28" s="6">
        <f t="shared" si="7"/>
        <v>0</v>
      </c>
      <c r="J28" s="4">
        <f t="shared" si="8"/>
        <v>0</v>
      </c>
    </row>
  </sheetData>
  <sortState xmlns:xlrd2="http://schemas.microsoft.com/office/spreadsheetml/2017/richdata2" ref="B3:J18">
    <sortCondition ref="J3:J18"/>
  </sortState>
  <pageMargins left="0.7" right="0.7" top="1.0583333333333333" bottom="0.75" header="0.3" footer="0.3"/>
  <pageSetup orientation="landscape" r:id="rId1"/>
  <headerFooter>
    <oddHeader>&amp;C&amp;"+,Bold"&amp;18RFSC Defensive Pistol League&amp;"-,Regular"&amp;11
&amp;"+,Regular"&amp;12Date ______6/11/19_________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A53EB-3001-4A63-9387-1CA759B7E04D}">
  <dimension ref="A1:J31"/>
  <sheetViews>
    <sheetView view="pageLayout" topLeftCell="A15" zoomScale="90" zoomScaleNormal="100" zoomScalePageLayoutView="90" workbookViewId="0">
      <selection activeCell="J31" sqref="J31"/>
    </sheetView>
  </sheetViews>
  <sheetFormatPr defaultColWidth="8.89453125" defaultRowHeight="15" x14ac:dyDescent="0.5"/>
  <cols>
    <col min="1" max="1" width="4.5234375" style="2" customWidth="1"/>
    <col min="2" max="2" width="25" style="3" customWidth="1"/>
    <col min="3" max="3" width="10.89453125" style="4" customWidth="1"/>
    <col min="4" max="4" width="10.89453125" style="2" customWidth="1"/>
    <col min="5" max="5" width="10.89453125" style="6" customWidth="1"/>
    <col min="6" max="6" width="10.89453125" style="5" customWidth="1"/>
    <col min="7" max="7" width="10.89453125" style="2" customWidth="1"/>
    <col min="8" max="8" width="10.89453125" style="6" customWidth="1"/>
    <col min="9" max="9" width="10.89453125" style="7" customWidth="1"/>
    <col min="10" max="10" width="8.89453125" style="4"/>
    <col min="11" max="16384" width="8.89453125" style="1"/>
  </cols>
  <sheetData>
    <row r="1" spans="1:10" s="15" customFormat="1" ht="25.2" customHeight="1" thickBot="1" x14ac:dyDescent="0.6">
      <c r="A1" s="8"/>
      <c r="B1" s="9"/>
      <c r="C1" s="10"/>
      <c r="D1" s="11" t="s">
        <v>4</v>
      </c>
      <c r="E1" s="12"/>
      <c r="F1" s="10"/>
      <c r="G1" s="11" t="s">
        <v>5</v>
      </c>
      <c r="H1" s="12"/>
      <c r="I1" s="13"/>
      <c r="J1" s="14"/>
    </row>
    <row r="2" spans="1:10" s="24" customFormat="1" ht="25.2" customHeight="1" thickTop="1" thickBot="1" x14ac:dyDescent="0.6">
      <c r="A2" s="23"/>
      <c r="B2" s="24" t="s">
        <v>0</v>
      </c>
      <c r="C2" s="25" t="s">
        <v>1</v>
      </c>
      <c r="D2" s="23" t="s">
        <v>2</v>
      </c>
      <c r="E2" s="26" t="s">
        <v>3</v>
      </c>
      <c r="F2" s="27" t="s">
        <v>1</v>
      </c>
      <c r="G2" s="23" t="s">
        <v>2</v>
      </c>
      <c r="H2" s="26" t="s">
        <v>3</v>
      </c>
      <c r="I2" s="28"/>
      <c r="J2" s="25" t="s">
        <v>6</v>
      </c>
    </row>
    <row r="3" spans="1:10" s="22" customFormat="1" ht="15.9" customHeight="1" x14ac:dyDescent="0.5">
      <c r="A3" s="16">
        <v>1</v>
      </c>
      <c r="B3" s="17" t="s">
        <v>12</v>
      </c>
      <c r="C3" s="18">
        <f>7.03+8.49+6.11</f>
        <v>21.63</v>
      </c>
      <c r="D3" s="16">
        <v>16</v>
      </c>
      <c r="E3" s="19">
        <f t="shared" ref="E3:E31" si="0">C3+D3</f>
        <v>37.629999999999995</v>
      </c>
      <c r="F3" s="20">
        <v>20.350000000000001</v>
      </c>
      <c r="G3" s="16">
        <v>25</v>
      </c>
      <c r="H3" s="19">
        <f t="shared" ref="H3:H31" si="1">F3+G3</f>
        <v>45.35</v>
      </c>
      <c r="I3" s="21"/>
      <c r="J3" s="18">
        <f t="shared" ref="J3:J31" si="2">E3+H3</f>
        <v>82.97999999999999</v>
      </c>
    </row>
    <row r="4" spans="1:10" ht="15.9" customHeight="1" x14ac:dyDescent="0.5">
      <c r="A4" s="2">
        <v>2</v>
      </c>
      <c r="B4" s="3" t="s">
        <v>37</v>
      </c>
      <c r="C4" s="4">
        <f>10.33+11.94+9.31</f>
        <v>31.58</v>
      </c>
      <c r="D4" s="2">
        <v>14</v>
      </c>
      <c r="E4" s="6">
        <f t="shared" si="0"/>
        <v>45.58</v>
      </c>
      <c r="F4" s="5">
        <v>35.619999999999997</v>
      </c>
      <c r="G4" s="2">
        <v>6</v>
      </c>
      <c r="H4" s="6">
        <f t="shared" si="1"/>
        <v>41.62</v>
      </c>
      <c r="J4" s="4">
        <f t="shared" si="2"/>
        <v>87.199999999999989</v>
      </c>
    </row>
    <row r="5" spans="1:10" ht="15.9" customHeight="1" x14ac:dyDescent="0.5">
      <c r="A5" s="2">
        <v>3</v>
      </c>
      <c r="B5" s="3" t="s">
        <v>18</v>
      </c>
      <c r="C5" s="4">
        <f>13.09+17.24+9.59</f>
        <v>39.92</v>
      </c>
      <c r="D5" s="2">
        <v>9</v>
      </c>
      <c r="E5" s="6">
        <f t="shared" si="0"/>
        <v>48.92</v>
      </c>
      <c r="F5" s="5">
        <v>26.86</v>
      </c>
      <c r="G5" s="2">
        <v>15</v>
      </c>
      <c r="H5" s="6">
        <f t="shared" si="1"/>
        <v>41.86</v>
      </c>
      <c r="J5" s="4">
        <f t="shared" si="2"/>
        <v>90.78</v>
      </c>
    </row>
    <row r="6" spans="1:10" ht="15.9" customHeight="1" x14ac:dyDescent="0.5">
      <c r="A6" s="2">
        <v>4</v>
      </c>
      <c r="B6" s="3" t="s">
        <v>29</v>
      </c>
      <c r="C6" s="4">
        <f>12.57+14.84+9.16</f>
        <v>36.57</v>
      </c>
      <c r="D6" s="2">
        <v>13</v>
      </c>
      <c r="E6" s="6">
        <f t="shared" si="0"/>
        <v>49.57</v>
      </c>
      <c r="F6" s="5">
        <v>33.520000000000003</v>
      </c>
      <c r="G6" s="2">
        <v>11</v>
      </c>
      <c r="H6" s="6">
        <f t="shared" si="1"/>
        <v>44.52</v>
      </c>
      <c r="J6" s="4">
        <f t="shared" si="2"/>
        <v>94.09</v>
      </c>
    </row>
    <row r="7" spans="1:10" ht="15.9" customHeight="1" x14ac:dyDescent="0.5">
      <c r="A7" s="2">
        <v>5</v>
      </c>
      <c r="B7" s="3" t="s">
        <v>17</v>
      </c>
      <c r="C7" s="4">
        <f>12.31+14.21+9.42</f>
        <v>35.940000000000005</v>
      </c>
      <c r="D7" s="2">
        <v>12</v>
      </c>
      <c r="E7" s="6">
        <f t="shared" si="0"/>
        <v>47.940000000000005</v>
      </c>
      <c r="F7" s="5">
        <v>33.479999999999997</v>
      </c>
      <c r="G7" s="2">
        <v>20</v>
      </c>
      <c r="H7" s="6">
        <f t="shared" si="1"/>
        <v>53.48</v>
      </c>
      <c r="J7" s="4">
        <f t="shared" si="2"/>
        <v>101.42</v>
      </c>
    </row>
    <row r="8" spans="1:10" ht="15.9" customHeight="1" x14ac:dyDescent="0.5">
      <c r="A8" s="2">
        <v>6</v>
      </c>
      <c r="B8" s="3" t="s">
        <v>32</v>
      </c>
      <c r="C8" s="4">
        <f>17.71+11.24+6.84</f>
        <v>35.790000000000006</v>
      </c>
      <c r="D8" s="2">
        <v>20</v>
      </c>
      <c r="E8" s="6">
        <f t="shared" si="0"/>
        <v>55.790000000000006</v>
      </c>
      <c r="F8" s="5">
        <v>36.770000000000003</v>
      </c>
      <c r="G8" s="2">
        <v>17</v>
      </c>
      <c r="H8" s="6">
        <f t="shared" si="1"/>
        <v>53.77</v>
      </c>
      <c r="J8" s="4">
        <f t="shared" si="2"/>
        <v>109.56</v>
      </c>
    </row>
    <row r="9" spans="1:10" ht="15.9" customHeight="1" x14ac:dyDescent="0.5">
      <c r="A9" s="2">
        <v>7</v>
      </c>
      <c r="B9" s="3" t="s">
        <v>54</v>
      </c>
      <c r="C9" s="4">
        <f>14.25+16.44+10.12</f>
        <v>40.81</v>
      </c>
      <c r="D9" s="2">
        <v>12</v>
      </c>
      <c r="E9" s="6">
        <f t="shared" si="0"/>
        <v>52.81</v>
      </c>
      <c r="F9" s="5">
        <v>35.549999999999997</v>
      </c>
      <c r="G9" s="2">
        <v>24</v>
      </c>
      <c r="H9" s="6">
        <f t="shared" si="1"/>
        <v>59.55</v>
      </c>
      <c r="J9" s="4">
        <f t="shared" si="2"/>
        <v>112.36</v>
      </c>
    </row>
    <row r="10" spans="1:10" ht="15.9" customHeight="1" x14ac:dyDescent="0.5">
      <c r="A10" s="2">
        <v>8</v>
      </c>
      <c r="B10" s="3" t="s">
        <v>36</v>
      </c>
      <c r="C10" s="4">
        <f>9.91+14.69+10.23</f>
        <v>34.83</v>
      </c>
      <c r="D10" s="2">
        <v>18</v>
      </c>
      <c r="E10" s="6">
        <f t="shared" si="0"/>
        <v>52.83</v>
      </c>
      <c r="F10" s="5">
        <v>25.79</v>
      </c>
      <c r="G10" s="2">
        <v>34</v>
      </c>
      <c r="H10" s="6">
        <f t="shared" si="1"/>
        <v>59.79</v>
      </c>
      <c r="J10" s="4">
        <f t="shared" si="2"/>
        <v>112.62</v>
      </c>
    </row>
    <row r="11" spans="1:10" ht="15.9" customHeight="1" x14ac:dyDescent="0.5">
      <c r="A11" s="2">
        <v>9</v>
      </c>
      <c r="B11" s="3" t="s">
        <v>33</v>
      </c>
      <c r="C11" s="4">
        <f>22.15+28.98+9.65</f>
        <v>60.779999999999994</v>
      </c>
      <c r="D11" s="2">
        <v>1</v>
      </c>
      <c r="E11" s="6">
        <f t="shared" si="0"/>
        <v>61.779999999999994</v>
      </c>
      <c r="F11" s="5">
        <v>39.869999999999997</v>
      </c>
      <c r="G11" s="2">
        <v>12</v>
      </c>
      <c r="H11" s="6">
        <f t="shared" si="1"/>
        <v>51.87</v>
      </c>
      <c r="J11" s="4">
        <f t="shared" si="2"/>
        <v>113.64999999999999</v>
      </c>
    </row>
    <row r="12" spans="1:10" ht="15.9" customHeight="1" x14ac:dyDescent="0.5">
      <c r="A12" s="2">
        <v>10</v>
      </c>
      <c r="B12" s="3" t="s">
        <v>14</v>
      </c>
      <c r="C12" s="4">
        <f>16.93+16.18+11.47</f>
        <v>44.58</v>
      </c>
      <c r="D12" s="2">
        <v>6</v>
      </c>
      <c r="E12" s="6">
        <f t="shared" si="0"/>
        <v>50.58</v>
      </c>
      <c r="F12" s="5">
        <v>40.82</v>
      </c>
      <c r="G12" s="2">
        <v>25</v>
      </c>
      <c r="H12" s="6">
        <f t="shared" si="1"/>
        <v>65.819999999999993</v>
      </c>
      <c r="J12" s="4">
        <f t="shared" si="2"/>
        <v>116.39999999999999</v>
      </c>
    </row>
    <row r="13" spans="1:10" ht="15.9" customHeight="1" x14ac:dyDescent="0.5">
      <c r="A13" s="2">
        <v>11</v>
      </c>
      <c r="B13" s="3" t="s">
        <v>21</v>
      </c>
      <c r="C13" s="4">
        <f>15.9+16.15+10.46</f>
        <v>42.51</v>
      </c>
      <c r="D13" s="2">
        <v>21</v>
      </c>
      <c r="E13" s="6">
        <f t="shared" si="0"/>
        <v>63.51</v>
      </c>
      <c r="F13" s="5">
        <v>41.88</v>
      </c>
      <c r="G13" s="2">
        <v>12</v>
      </c>
      <c r="H13" s="6">
        <f t="shared" si="1"/>
        <v>53.88</v>
      </c>
      <c r="J13" s="4">
        <f t="shared" si="2"/>
        <v>117.39</v>
      </c>
    </row>
    <row r="14" spans="1:10" ht="15.9" customHeight="1" x14ac:dyDescent="0.5">
      <c r="A14" s="2">
        <v>12</v>
      </c>
      <c r="B14" s="3" t="s">
        <v>28</v>
      </c>
      <c r="C14" s="4">
        <f>14.24+18.87+10.96</f>
        <v>44.07</v>
      </c>
      <c r="D14" s="2">
        <v>19</v>
      </c>
      <c r="E14" s="6">
        <f t="shared" si="0"/>
        <v>63.07</v>
      </c>
      <c r="F14" s="5">
        <v>36.619999999999997</v>
      </c>
      <c r="G14" s="2">
        <v>21</v>
      </c>
      <c r="H14" s="6">
        <f t="shared" si="1"/>
        <v>57.62</v>
      </c>
      <c r="J14" s="4">
        <f t="shared" si="2"/>
        <v>120.69</v>
      </c>
    </row>
    <row r="15" spans="1:10" ht="15.9" customHeight="1" x14ac:dyDescent="0.5">
      <c r="A15" s="2">
        <v>13</v>
      </c>
      <c r="B15" s="3" t="s">
        <v>55</v>
      </c>
      <c r="C15" s="4">
        <f>15.87+19.37+11.14</f>
        <v>46.38</v>
      </c>
      <c r="D15" s="2">
        <v>13</v>
      </c>
      <c r="E15" s="6">
        <f t="shared" si="0"/>
        <v>59.38</v>
      </c>
      <c r="F15" s="5">
        <v>44.85</v>
      </c>
      <c r="G15" s="2">
        <v>17</v>
      </c>
      <c r="H15" s="6">
        <f t="shared" si="1"/>
        <v>61.85</v>
      </c>
      <c r="J15" s="4">
        <f t="shared" si="2"/>
        <v>121.23</v>
      </c>
    </row>
    <row r="16" spans="1:10" ht="15.9" customHeight="1" x14ac:dyDescent="0.5">
      <c r="A16" s="2">
        <v>14</v>
      </c>
      <c r="B16" s="3" t="s">
        <v>8</v>
      </c>
      <c r="C16" s="4">
        <f>12.24+12.02+11.72</f>
        <v>35.979999999999997</v>
      </c>
      <c r="D16" s="2">
        <v>17</v>
      </c>
      <c r="E16" s="6">
        <f t="shared" si="0"/>
        <v>52.98</v>
      </c>
      <c r="F16" s="5">
        <v>41.45</v>
      </c>
      <c r="G16" s="2">
        <v>27</v>
      </c>
      <c r="H16" s="6">
        <f t="shared" si="1"/>
        <v>68.45</v>
      </c>
      <c r="J16" s="4">
        <f t="shared" si="2"/>
        <v>121.43</v>
      </c>
    </row>
    <row r="17" spans="1:10" ht="15.9" customHeight="1" x14ac:dyDescent="0.5">
      <c r="A17" s="2">
        <v>15</v>
      </c>
      <c r="B17" s="3" t="s">
        <v>27</v>
      </c>
      <c r="C17" s="4">
        <f>21.42+17.88+12.94</f>
        <v>52.239999999999995</v>
      </c>
      <c r="D17" s="2">
        <v>15</v>
      </c>
      <c r="E17" s="6">
        <f t="shared" si="0"/>
        <v>67.239999999999995</v>
      </c>
      <c r="F17" s="5">
        <v>44.69</v>
      </c>
      <c r="G17" s="2">
        <v>14</v>
      </c>
      <c r="H17" s="6">
        <f t="shared" si="1"/>
        <v>58.69</v>
      </c>
      <c r="J17" s="4">
        <f t="shared" si="2"/>
        <v>125.92999999999999</v>
      </c>
    </row>
    <row r="18" spans="1:10" ht="15.9" customHeight="1" x14ac:dyDescent="0.5">
      <c r="A18" s="2">
        <v>16</v>
      </c>
      <c r="B18" s="3" t="s">
        <v>13</v>
      </c>
      <c r="C18" s="4">
        <f>14.83+17.57+10.98</f>
        <v>43.379999999999995</v>
      </c>
      <c r="D18" s="2">
        <v>13</v>
      </c>
      <c r="E18" s="6">
        <f t="shared" si="0"/>
        <v>56.379999999999995</v>
      </c>
      <c r="F18" s="5">
        <v>36.83</v>
      </c>
      <c r="G18" s="2">
        <v>34</v>
      </c>
      <c r="H18" s="6">
        <f t="shared" si="1"/>
        <v>70.83</v>
      </c>
      <c r="J18" s="4">
        <f t="shared" si="2"/>
        <v>127.21</v>
      </c>
    </row>
    <row r="19" spans="1:10" ht="15.9" customHeight="1" x14ac:dyDescent="0.5">
      <c r="A19" s="2">
        <v>17</v>
      </c>
      <c r="B19" s="3" t="s">
        <v>11</v>
      </c>
      <c r="C19" s="4">
        <f>19.1+18.03+12.25</f>
        <v>49.38</v>
      </c>
      <c r="D19" s="2">
        <v>39</v>
      </c>
      <c r="E19" s="6">
        <f t="shared" si="0"/>
        <v>88.38</v>
      </c>
      <c r="F19" s="5">
        <v>39.46</v>
      </c>
      <c r="G19" s="2">
        <v>23</v>
      </c>
      <c r="H19" s="6">
        <f t="shared" si="1"/>
        <v>62.46</v>
      </c>
      <c r="J19" s="4">
        <f t="shared" si="2"/>
        <v>150.84</v>
      </c>
    </row>
    <row r="20" spans="1:10" ht="15.9" customHeight="1" x14ac:dyDescent="0.5">
      <c r="A20" s="2">
        <v>18</v>
      </c>
      <c r="B20" s="3" t="s">
        <v>35</v>
      </c>
      <c r="C20" s="4">
        <f>15.48+17.56+11.14</f>
        <v>44.18</v>
      </c>
      <c r="D20" s="2">
        <f>9+12</f>
        <v>21</v>
      </c>
      <c r="E20" s="6">
        <f t="shared" si="0"/>
        <v>65.180000000000007</v>
      </c>
      <c r="F20" s="5">
        <v>33.020000000000003</v>
      </c>
      <c r="G20" s="2">
        <v>58</v>
      </c>
      <c r="H20" s="6">
        <f t="shared" si="1"/>
        <v>91.02000000000001</v>
      </c>
      <c r="J20" s="4">
        <f t="shared" si="2"/>
        <v>156.20000000000002</v>
      </c>
    </row>
    <row r="21" spans="1:10" ht="15.9" customHeight="1" x14ac:dyDescent="0.5">
      <c r="A21" s="2">
        <v>19</v>
      </c>
      <c r="B21" s="3" t="s">
        <v>56</v>
      </c>
      <c r="C21" s="4">
        <f>19.61+20.05+10.11</f>
        <v>49.769999999999996</v>
      </c>
      <c r="D21" s="2">
        <v>26</v>
      </c>
      <c r="E21" s="6">
        <f t="shared" si="0"/>
        <v>75.77</v>
      </c>
      <c r="F21" s="5">
        <v>44.65</v>
      </c>
      <c r="G21" s="2">
        <v>36</v>
      </c>
      <c r="H21" s="6">
        <f t="shared" si="1"/>
        <v>80.650000000000006</v>
      </c>
      <c r="J21" s="4">
        <f t="shared" si="2"/>
        <v>156.42000000000002</v>
      </c>
    </row>
    <row r="22" spans="1:10" ht="15.9" customHeight="1" x14ac:dyDescent="0.5">
      <c r="A22" s="2">
        <v>20</v>
      </c>
      <c r="B22" s="3" t="s">
        <v>10</v>
      </c>
      <c r="C22" s="4">
        <v>63.77</v>
      </c>
      <c r="D22" s="2">
        <v>25</v>
      </c>
      <c r="E22" s="6">
        <f t="shared" si="0"/>
        <v>88.77000000000001</v>
      </c>
      <c r="F22" s="5">
        <v>48.82</v>
      </c>
      <c r="G22" s="2">
        <v>21</v>
      </c>
      <c r="H22" s="6">
        <f t="shared" si="1"/>
        <v>69.819999999999993</v>
      </c>
      <c r="J22" s="4">
        <f t="shared" si="2"/>
        <v>158.59</v>
      </c>
    </row>
    <row r="23" spans="1:10" ht="15.9" customHeight="1" x14ac:dyDescent="0.5">
      <c r="A23" s="2">
        <v>21</v>
      </c>
      <c r="B23" s="3" t="s">
        <v>22</v>
      </c>
      <c r="C23" s="4">
        <f>17.96+25.73+10.43</f>
        <v>54.12</v>
      </c>
      <c r="D23" s="2">
        <v>30</v>
      </c>
      <c r="E23" s="6">
        <f t="shared" si="0"/>
        <v>84.12</v>
      </c>
      <c r="F23" s="5">
        <v>40.76</v>
      </c>
      <c r="G23" s="2">
        <v>47</v>
      </c>
      <c r="H23" s="6">
        <f t="shared" si="1"/>
        <v>87.759999999999991</v>
      </c>
      <c r="J23" s="4">
        <f t="shared" si="2"/>
        <v>171.88</v>
      </c>
    </row>
    <row r="24" spans="1:10" ht="15.9" customHeight="1" x14ac:dyDescent="0.5">
      <c r="A24" s="2">
        <v>22</v>
      </c>
      <c r="B24" s="3" t="s">
        <v>51</v>
      </c>
      <c r="C24" s="4">
        <f>22.44+29.06+12.73</f>
        <v>64.23</v>
      </c>
      <c r="D24" s="2">
        <v>28</v>
      </c>
      <c r="E24" s="6">
        <f t="shared" si="0"/>
        <v>92.23</v>
      </c>
      <c r="F24" s="5">
        <v>53.32</v>
      </c>
      <c r="G24" s="2">
        <v>31</v>
      </c>
      <c r="H24" s="6">
        <f t="shared" si="1"/>
        <v>84.32</v>
      </c>
      <c r="J24" s="4">
        <f t="shared" si="2"/>
        <v>176.55</v>
      </c>
    </row>
    <row r="25" spans="1:10" ht="15.9" customHeight="1" x14ac:dyDescent="0.5">
      <c r="A25" s="2">
        <v>23</v>
      </c>
      <c r="B25" s="3" t="s">
        <v>52</v>
      </c>
      <c r="C25" s="4">
        <f>21.4+17.13+13</f>
        <v>51.53</v>
      </c>
      <c r="D25" s="2">
        <f>25+12+3</f>
        <v>40</v>
      </c>
      <c r="E25" s="6">
        <f t="shared" si="0"/>
        <v>91.53</v>
      </c>
      <c r="F25" s="5">
        <v>66.27</v>
      </c>
      <c r="G25" s="2">
        <v>29</v>
      </c>
      <c r="H25" s="6">
        <f t="shared" si="1"/>
        <v>95.27</v>
      </c>
      <c r="J25" s="4">
        <f t="shared" si="2"/>
        <v>186.8</v>
      </c>
    </row>
    <row r="26" spans="1:10" ht="15.9" customHeight="1" x14ac:dyDescent="0.5">
      <c r="A26" s="2">
        <v>24</v>
      </c>
      <c r="B26" s="3" t="s">
        <v>23</v>
      </c>
      <c r="C26" s="4">
        <f>21.2+25.42+13.05</f>
        <v>59.67</v>
      </c>
      <c r="D26" s="2">
        <f>10+18+21</f>
        <v>49</v>
      </c>
      <c r="E26" s="6">
        <f t="shared" si="0"/>
        <v>108.67</v>
      </c>
      <c r="F26" s="5">
        <v>32.03</v>
      </c>
      <c r="G26" s="2">
        <v>50</v>
      </c>
      <c r="H26" s="6">
        <f t="shared" si="1"/>
        <v>82.03</v>
      </c>
      <c r="J26" s="4">
        <f t="shared" si="2"/>
        <v>190.7</v>
      </c>
    </row>
    <row r="27" spans="1:10" ht="15.9" customHeight="1" x14ac:dyDescent="0.5">
      <c r="A27" s="2">
        <v>25</v>
      </c>
      <c r="B27" s="3" t="s">
        <v>30</v>
      </c>
      <c r="C27" s="4">
        <f>32.15+34.71+21.13</f>
        <v>87.99</v>
      </c>
      <c r="D27" s="2">
        <v>51</v>
      </c>
      <c r="E27" s="6">
        <f t="shared" si="0"/>
        <v>138.99</v>
      </c>
      <c r="F27" s="5">
        <v>68.709999999999994</v>
      </c>
      <c r="G27" s="2">
        <v>62</v>
      </c>
      <c r="H27" s="6">
        <f t="shared" si="1"/>
        <v>130.70999999999998</v>
      </c>
      <c r="J27" s="4">
        <f t="shared" si="2"/>
        <v>269.7</v>
      </c>
    </row>
    <row r="28" spans="1:10" ht="15.9" customHeight="1" x14ac:dyDescent="0.5">
      <c r="A28" s="2">
        <v>26</v>
      </c>
      <c r="B28" s="3" t="s">
        <v>53</v>
      </c>
      <c r="C28" s="4">
        <f>71.83+62.44+53.64</f>
        <v>187.90999999999997</v>
      </c>
      <c r="D28" s="2">
        <v>4</v>
      </c>
      <c r="E28" s="6">
        <f t="shared" si="0"/>
        <v>191.90999999999997</v>
      </c>
      <c r="F28" s="5">
        <v>67.819999999999993</v>
      </c>
      <c r="G28" s="2">
        <v>30</v>
      </c>
      <c r="H28" s="6">
        <f t="shared" si="1"/>
        <v>97.82</v>
      </c>
      <c r="J28" s="4">
        <f t="shared" si="2"/>
        <v>289.72999999999996</v>
      </c>
    </row>
    <row r="29" spans="1:10" x14ac:dyDescent="0.5">
      <c r="A29" s="2">
        <v>27</v>
      </c>
      <c r="B29" s="3" t="s">
        <v>26</v>
      </c>
      <c r="C29" s="4">
        <v>45.33</v>
      </c>
      <c r="D29" s="2">
        <v>24</v>
      </c>
      <c r="E29" s="6">
        <f t="shared" si="0"/>
        <v>69.33</v>
      </c>
      <c r="F29" s="5">
        <v>30.31</v>
      </c>
      <c r="G29" s="2">
        <v>27</v>
      </c>
      <c r="H29" s="6">
        <f t="shared" si="1"/>
        <v>57.31</v>
      </c>
      <c r="J29" s="4">
        <f t="shared" si="2"/>
        <v>126.64</v>
      </c>
    </row>
    <row r="30" spans="1:10" x14ac:dyDescent="0.5">
      <c r="A30" s="2">
        <v>28</v>
      </c>
      <c r="B30" s="3" t="s">
        <v>58</v>
      </c>
      <c r="C30" s="4">
        <v>24.14</v>
      </c>
      <c r="D30" s="2">
        <v>12</v>
      </c>
      <c r="E30" s="6">
        <f t="shared" si="0"/>
        <v>36.14</v>
      </c>
      <c r="F30" s="5">
        <v>17.57</v>
      </c>
      <c r="G30" s="2">
        <v>6</v>
      </c>
      <c r="H30" s="6">
        <f t="shared" si="1"/>
        <v>23.57</v>
      </c>
      <c r="J30" s="4">
        <f t="shared" si="2"/>
        <v>59.71</v>
      </c>
    </row>
    <row r="31" spans="1:10" x14ac:dyDescent="0.5">
      <c r="A31" s="2">
        <v>29</v>
      </c>
      <c r="B31" s="3" t="s">
        <v>71</v>
      </c>
      <c r="C31" s="4">
        <v>94.4</v>
      </c>
      <c r="D31" s="2">
        <v>78</v>
      </c>
      <c r="E31" s="6">
        <f t="shared" si="0"/>
        <v>172.4</v>
      </c>
      <c r="F31" s="5">
        <v>70.31</v>
      </c>
      <c r="G31" s="2">
        <v>48</v>
      </c>
      <c r="H31" s="6">
        <f t="shared" si="1"/>
        <v>118.31</v>
      </c>
      <c r="J31" s="4">
        <f t="shared" si="2"/>
        <v>290.71000000000004</v>
      </c>
    </row>
  </sheetData>
  <sortState xmlns:xlrd2="http://schemas.microsoft.com/office/spreadsheetml/2017/richdata2" ref="B3:J28">
    <sortCondition ref="J3:J28"/>
  </sortState>
  <pageMargins left="0.7" right="0.7" top="1.0583333333333333" bottom="0.75" header="0.3" footer="0.3"/>
  <pageSetup orientation="landscape" horizontalDpi="4294967295" verticalDpi="4294967295" r:id="rId1"/>
  <headerFooter>
    <oddHeader>&amp;C&amp;"+,Bold"&amp;18RFSC Defensive Pistol League&amp;"-,Regular"&amp;11
&amp;"+,Regular"&amp;12Date ______5/28/19_________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C3B8ED-E895-4072-9173-A32689395009}">
  <dimension ref="A1:J32"/>
  <sheetViews>
    <sheetView view="pageLayout" topLeftCell="A16" zoomScale="90" zoomScaleNormal="100" zoomScalePageLayoutView="90" workbookViewId="0">
      <selection activeCell="H32" sqref="H32"/>
    </sheetView>
  </sheetViews>
  <sheetFormatPr defaultColWidth="8.89453125" defaultRowHeight="15" x14ac:dyDescent="0.5"/>
  <cols>
    <col min="1" max="1" width="4.5234375" style="2" customWidth="1"/>
    <col min="2" max="2" width="25" style="3" customWidth="1"/>
    <col min="3" max="3" width="10.89453125" style="4" customWidth="1"/>
    <col min="4" max="4" width="10.89453125" style="2" customWidth="1"/>
    <col min="5" max="5" width="10.89453125" style="6" customWidth="1"/>
    <col min="6" max="6" width="10.89453125" style="5" customWidth="1"/>
    <col min="7" max="7" width="10.89453125" style="2" customWidth="1"/>
    <col min="8" max="8" width="10.89453125" style="6" customWidth="1"/>
    <col min="9" max="9" width="10.89453125" style="7" customWidth="1"/>
    <col min="10" max="10" width="8.89453125" style="4"/>
    <col min="11" max="16384" width="8.89453125" style="1"/>
  </cols>
  <sheetData>
    <row r="1" spans="1:10" s="15" customFormat="1" ht="25.2" customHeight="1" thickBot="1" x14ac:dyDescent="0.6">
      <c r="A1" s="8"/>
      <c r="B1" s="9"/>
      <c r="C1" s="10"/>
      <c r="D1" s="11" t="s">
        <v>4</v>
      </c>
      <c r="E1" s="12"/>
      <c r="F1" s="10"/>
      <c r="G1" s="11" t="s">
        <v>5</v>
      </c>
      <c r="H1" s="12"/>
      <c r="I1" s="13"/>
      <c r="J1" s="14"/>
    </row>
    <row r="2" spans="1:10" s="24" customFormat="1" ht="25.2" customHeight="1" thickTop="1" thickBot="1" x14ac:dyDescent="0.6">
      <c r="A2" s="23"/>
      <c r="B2" s="24" t="s">
        <v>0</v>
      </c>
      <c r="C2" s="25" t="s">
        <v>1</v>
      </c>
      <c r="D2" s="23" t="s">
        <v>2</v>
      </c>
      <c r="E2" s="26" t="s">
        <v>3</v>
      </c>
      <c r="F2" s="27" t="s">
        <v>1</v>
      </c>
      <c r="G2" s="23" t="s">
        <v>2</v>
      </c>
      <c r="H2" s="26" t="s">
        <v>3</v>
      </c>
      <c r="I2" s="28"/>
      <c r="J2" s="25" t="s">
        <v>6</v>
      </c>
    </row>
    <row r="3" spans="1:10" s="22" customFormat="1" ht="15.9" customHeight="1" x14ac:dyDescent="0.5">
      <c r="A3" s="16">
        <v>1</v>
      </c>
      <c r="B3" s="17" t="s">
        <v>12</v>
      </c>
      <c r="C3" s="18">
        <v>11.16</v>
      </c>
      <c r="D3" s="16">
        <v>8</v>
      </c>
      <c r="E3" s="19">
        <f t="shared" ref="E3:E32" si="0">C3+D3</f>
        <v>19.16</v>
      </c>
      <c r="F3" s="20">
        <v>14</v>
      </c>
      <c r="G3" s="16">
        <v>6</v>
      </c>
      <c r="H3" s="19">
        <f t="shared" ref="H3:H32" si="1">F3+G3</f>
        <v>20</v>
      </c>
      <c r="I3" s="21"/>
      <c r="J3" s="18">
        <f t="shared" ref="J3:J32" si="2">E3+H3</f>
        <v>39.159999999999997</v>
      </c>
    </row>
    <row r="4" spans="1:10" ht="15.9" customHeight="1" x14ac:dyDescent="0.5">
      <c r="A4" s="2">
        <v>2</v>
      </c>
      <c r="B4" s="3" t="s">
        <v>32</v>
      </c>
      <c r="C4" s="4">
        <v>15.11</v>
      </c>
      <c r="D4" s="2">
        <v>7</v>
      </c>
      <c r="E4" s="6">
        <f t="shared" si="0"/>
        <v>22.11</v>
      </c>
      <c r="F4" s="5">
        <v>17.02</v>
      </c>
      <c r="G4" s="2">
        <v>10</v>
      </c>
      <c r="H4" s="6">
        <f t="shared" si="1"/>
        <v>27.02</v>
      </c>
      <c r="J4" s="4">
        <f t="shared" si="2"/>
        <v>49.129999999999995</v>
      </c>
    </row>
    <row r="5" spans="1:10" ht="15.9" customHeight="1" x14ac:dyDescent="0.5">
      <c r="A5" s="2">
        <v>3</v>
      </c>
      <c r="B5" s="3" t="s">
        <v>29</v>
      </c>
      <c r="C5" s="4">
        <v>18.21</v>
      </c>
      <c r="D5" s="2">
        <v>6</v>
      </c>
      <c r="E5" s="6">
        <f t="shared" si="0"/>
        <v>24.21</v>
      </c>
      <c r="F5" s="5">
        <v>17.16</v>
      </c>
      <c r="G5" s="2">
        <v>11</v>
      </c>
      <c r="H5" s="6">
        <f t="shared" si="1"/>
        <v>28.16</v>
      </c>
      <c r="J5" s="4">
        <f t="shared" si="2"/>
        <v>52.370000000000005</v>
      </c>
    </row>
    <row r="6" spans="1:10" ht="15.9" customHeight="1" x14ac:dyDescent="0.5">
      <c r="A6" s="2">
        <v>4</v>
      </c>
      <c r="B6" s="3" t="s">
        <v>31</v>
      </c>
      <c r="C6" s="4">
        <v>18.48</v>
      </c>
      <c r="D6" s="2">
        <v>5</v>
      </c>
      <c r="E6" s="6">
        <f t="shared" si="0"/>
        <v>23.48</v>
      </c>
      <c r="F6" s="5">
        <v>15</v>
      </c>
      <c r="G6" s="2">
        <v>14</v>
      </c>
      <c r="H6" s="6">
        <f t="shared" si="1"/>
        <v>29</v>
      </c>
      <c r="J6" s="4">
        <f t="shared" si="2"/>
        <v>52.480000000000004</v>
      </c>
    </row>
    <row r="7" spans="1:10" ht="15.9" customHeight="1" x14ac:dyDescent="0.5">
      <c r="A7" s="2">
        <v>5</v>
      </c>
      <c r="B7" s="3" t="s">
        <v>36</v>
      </c>
      <c r="C7" s="4">
        <v>15.58</v>
      </c>
      <c r="D7" s="2">
        <v>3</v>
      </c>
      <c r="E7" s="6">
        <f t="shared" si="0"/>
        <v>18.579999999999998</v>
      </c>
      <c r="F7" s="5">
        <v>21.61</v>
      </c>
      <c r="G7" s="2">
        <v>16</v>
      </c>
      <c r="H7" s="6">
        <f t="shared" si="1"/>
        <v>37.61</v>
      </c>
      <c r="J7" s="4">
        <f t="shared" si="2"/>
        <v>56.19</v>
      </c>
    </row>
    <row r="8" spans="1:10" ht="15.9" customHeight="1" x14ac:dyDescent="0.5">
      <c r="A8" s="2">
        <v>6</v>
      </c>
      <c r="B8" s="3" t="s">
        <v>38</v>
      </c>
      <c r="C8" s="4">
        <v>20.87</v>
      </c>
      <c r="D8" s="2">
        <v>7</v>
      </c>
      <c r="E8" s="6">
        <f t="shared" si="0"/>
        <v>27.87</v>
      </c>
      <c r="F8" s="5">
        <v>23.03</v>
      </c>
      <c r="G8" s="2">
        <v>8</v>
      </c>
      <c r="H8" s="6">
        <f t="shared" si="1"/>
        <v>31.03</v>
      </c>
      <c r="J8" s="4">
        <f t="shared" si="2"/>
        <v>58.900000000000006</v>
      </c>
    </row>
    <row r="9" spans="1:10" ht="15.9" customHeight="1" x14ac:dyDescent="0.5">
      <c r="A9" s="2">
        <v>7</v>
      </c>
      <c r="B9" s="3" t="s">
        <v>18</v>
      </c>
      <c r="C9" s="4">
        <v>23.02</v>
      </c>
      <c r="D9" s="2">
        <v>5</v>
      </c>
      <c r="E9" s="6">
        <f t="shared" si="0"/>
        <v>28.02</v>
      </c>
      <c r="F9" s="5">
        <v>27.3</v>
      </c>
      <c r="G9" s="2">
        <v>9</v>
      </c>
      <c r="H9" s="6">
        <f t="shared" si="1"/>
        <v>36.299999999999997</v>
      </c>
      <c r="J9" s="4">
        <f t="shared" si="2"/>
        <v>64.319999999999993</v>
      </c>
    </row>
    <row r="10" spans="1:10" ht="15.9" customHeight="1" x14ac:dyDescent="0.5">
      <c r="A10" s="2">
        <v>8</v>
      </c>
      <c r="B10" s="3" t="s">
        <v>39</v>
      </c>
      <c r="C10" s="4">
        <v>23.45</v>
      </c>
      <c r="D10" s="2">
        <v>8</v>
      </c>
      <c r="E10" s="6">
        <f t="shared" si="0"/>
        <v>31.45</v>
      </c>
      <c r="F10" s="5">
        <v>26.25</v>
      </c>
      <c r="G10" s="2">
        <v>7</v>
      </c>
      <c r="H10" s="6">
        <f t="shared" si="1"/>
        <v>33.25</v>
      </c>
      <c r="J10" s="4">
        <f t="shared" si="2"/>
        <v>64.7</v>
      </c>
    </row>
    <row r="11" spans="1:10" ht="15.9" customHeight="1" x14ac:dyDescent="0.5">
      <c r="A11" s="2">
        <v>9</v>
      </c>
      <c r="B11" s="3" t="s">
        <v>8</v>
      </c>
      <c r="C11" s="4">
        <v>20.84</v>
      </c>
      <c r="D11" s="2">
        <v>13</v>
      </c>
      <c r="E11" s="6">
        <f t="shared" si="0"/>
        <v>33.840000000000003</v>
      </c>
      <c r="F11" s="5">
        <v>18.22</v>
      </c>
      <c r="G11" s="2">
        <v>14</v>
      </c>
      <c r="H11" s="6">
        <f t="shared" si="1"/>
        <v>32.22</v>
      </c>
      <c r="J11" s="4">
        <f t="shared" si="2"/>
        <v>66.06</v>
      </c>
    </row>
    <row r="12" spans="1:10" ht="15.9" customHeight="1" x14ac:dyDescent="0.5">
      <c r="A12" s="2">
        <v>10</v>
      </c>
      <c r="B12" s="3" t="s">
        <v>24</v>
      </c>
      <c r="C12" s="4">
        <v>21.04</v>
      </c>
      <c r="D12" s="2">
        <v>6</v>
      </c>
      <c r="E12" s="6">
        <f t="shared" si="0"/>
        <v>27.04</v>
      </c>
      <c r="F12" s="5">
        <v>28.5</v>
      </c>
      <c r="G12" s="2">
        <v>13</v>
      </c>
      <c r="H12" s="6">
        <f t="shared" si="1"/>
        <v>41.5</v>
      </c>
      <c r="J12" s="4">
        <f t="shared" si="2"/>
        <v>68.539999999999992</v>
      </c>
    </row>
    <row r="13" spans="1:10" ht="15.9" customHeight="1" x14ac:dyDescent="0.5">
      <c r="A13" s="2">
        <v>11</v>
      </c>
      <c r="B13" s="3" t="s">
        <v>17</v>
      </c>
      <c r="C13" s="4">
        <v>16.88</v>
      </c>
      <c r="D13" s="2">
        <v>11</v>
      </c>
      <c r="E13" s="6">
        <f t="shared" si="0"/>
        <v>27.88</v>
      </c>
      <c r="F13" s="5">
        <v>21.1</v>
      </c>
      <c r="G13" s="2">
        <v>20</v>
      </c>
      <c r="H13" s="6">
        <f t="shared" si="1"/>
        <v>41.1</v>
      </c>
      <c r="J13" s="4">
        <f t="shared" si="2"/>
        <v>68.98</v>
      </c>
    </row>
    <row r="14" spans="1:10" ht="15.9" customHeight="1" x14ac:dyDescent="0.5">
      <c r="A14" s="2">
        <v>12</v>
      </c>
      <c r="B14" s="3" t="s">
        <v>25</v>
      </c>
      <c r="C14" s="4">
        <v>21.95</v>
      </c>
      <c r="D14" s="2">
        <v>7</v>
      </c>
      <c r="E14" s="6">
        <f t="shared" si="0"/>
        <v>28.95</v>
      </c>
      <c r="F14" s="5">
        <v>23.04</v>
      </c>
      <c r="G14" s="2">
        <v>17</v>
      </c>
      <c r="H14" s="6">
        <f t="shared" si="1"/>
        <v>40.04</v>
      </c>
      <c r="J14" s="4">
        <f t="shared" si="2"/>
        <v>68.989999999999995</v>
      </c>
    </row>
    <row r="15" spans="1:10" ht="15.9" customHeight="1" x14ac:dyDescent="0.5">
      <c r="A15" s="2">
        <v>13</v>
      </c>
      <c r="B15" s="3" t="s">
        <v>28</v>
      </c>
      <c r="C15" s="4">
        <v>22.16</v>
      </c>
      <c r="D15" s="2">
        <v>9</v>
      </c>
      <c r="E15" s="6">
        <f t="shared" si="0"/>
        <v>31.16</v>
      </c>
      <c r="F15" s="5">
        <v>29.06</v>
      </c>
      <c r="G15" s="2">
        <v>9</v>
      </c>
      <c r="H15" s="6">
        <f t="shared" si="1"/>
        <v>38.06</v>
      </c>
      <c r="J15" s="4">
        <f t="shared" si="2"/>
        <v>69.22</v>
      </c>
    </row>
    <row r="16" spans="1:10" ht="15.9" customHeight="1" x14ac:dyDescent="0.5">
      <c r="A16" s="2">
        <v>14</v>
      </c>
      <c r="B16" s="3" t="s">
        <v>34</v>
      </c>
      <c r="C16" s="4">
        <v>21.19</v>
      </c>
      <c r="D16" s="2">
        <v>18</v>
      </c>
      <c r="E16" s="6">
        <f t="shared" si="0"/>
        <v>39.19</v>
      </c>
      <c r="F16" s="5">
        <v>16.05</v>
      </c>
      <c r="G16" s="2">
        <v>14</v>
      </c>
      <c r="H16" s="6">
        <f t="shared" si="1"/>
        <v>30.05</v>
      </c>
      <c r="J16" s="4">
        <f t="shared" si="2"/>
        <v>69.239999999999995</v>
      </c>
    </row>
    <row r="17" spans="1:10" ht="15.9" customHeight="1" x14ac:dyDescent="0.5">
      <c r="A17" s="2">
        <v>15</v>
      </c>
      <c r="B17" s="3" t="s">
        <v>37</v>
      </c>
      <c r="C17" s="4">
        <v>19.61</v>
      </c>
      <c r="D17" s="2">
        <v>9</v>
      </c>
      <c r="E17" s="6">
        <f t="shared" si="0"/>
        <v>28.61</v>
      </c>
      <c r="F17" s="5">
        <v>22.53</v>
      </c>
      <c r="G17" s="2">
        <v>20</v>
      </c>
      <c r="H17" s="6">
        <f t="shared" si="1"/>
        <v>42.53</v>
      </c>
      <c r="J17" s="4">
        <f t="shared" si="2"/>
        <v>71.14</v>
      </c>
    </row>
    <row r="18" spans="1:10" ht="15.9" customHeight="1" x14ac:dyDescent="0.5">
      <c r="A18" s="2">
        <v>16</v>
      </c>
      <c r="B18" s="3" t="s">
        <v>26</v>
      </c>
      <c r="C18" s="4">
        <v>16.489999999999998</v>
      </c>
      <c r="D18" s="2">
        <v>14</v>
      </c>
      <c r="E18" s="6">
        <f t="shared" si="0"/>
        <v>30.49</v>
      </c>
      <c r="F18" s="5">
        <v>21.63</v>
      </c>
      <c r="G18" s="2">
        <v>20</v>
      </c>
      <c r="H18" s="6">
        <f t="shared" si="1"/>
        <v>41.629999999999995</v>
      </c>
      <c r="J18" s="4">
        <f t="shared" si="2"/>
        <v>72.11999999999999</v>
      </c>
    </row>
    <row r="19" spans="1:10" ht="15.9" customHeight="1" x14ac:dyDescent="0.5">
      <c r="A19" s="2">
        <v>17</v>
      </c>
      <c r="B19" s="3" t="s">
        <v>27</v>
      </c>
      <c r="C19" s="4">
        <v>23.68</v>
      </c>
      <c r="D19" s="2">
        <v>10</v>
      </c>
      <c r="E19" s="6">
        <f t="shared" si="0"/>
        <v>33.68</v>
      </c>
      <c r="F19" s="5">
        <v>24.45</v>
      </c>
      <c r="G19" s="2">
        <v>14</v>
      </c>
      <c r="H19" s="6">
        <f t="shared" si="1"/>
        <v>38.450000000000003</v>
      </c>
      <c r="J19" s="4">
        <f t="shared" si="2"/>
        <v>72.13</v>
      </c>
    </row>
    <row r="20" spans="1:10" ht="15.9" customHeight="1" x14ac:dyDescent="0.5">
      <c r="A20" s="2">
        <v>18</v>
      </c>
      <c r="B20" s="3" t="s">
        <v>21</v>
      </c>
      <c r="C20" s="4">
        <v>24.65</v>
      </c>
      <c r="D20" s="2">
        <v>6</v>
      </c>
      <c r="E20" s="6">
        <f t="shared" si="0"/>
        <v>30.65</v>
      </c>
      <c r="F20" s="5">
        <v>25.24</v>
      </c>
      <c r="G20" s="2">
        <v>21</v>
      </c>
      <c r="H20" s="6">
        <f t="shared" si="1"/>
        <v>46.239999999999995</v>
      </c>
      <c r="J20" s="4">
        <f t="shared" si="2"/>
        <v>76.889999999999986</v>
      </c>
    </row>
    <row r="21" spans="1:10" ht="15.9" customHeight="1" x14ac:dyDescent="0.5">
      <c r="A21" s="2">
        <v>19</v>
      </c>
      <c r="B21" s="3" t="s">
        <v>14</v>
      </c>
      <c r="C21" s="4">
        <v>17.03</v>
      </c>
      <c r="D21" s="2">
        <v>17</v>
      </c>
      <c r="E21" s="6">
        <f t="shared" si="0"/>
        <v>34.03</v>
      </c>
      <c r="F21" s="5">
        <v>26.63</v>
      </c>
      <c r="G21" s="2">
        <v>19</v>
      </c>
      <c r="H21" s="6">
        <f t="shared" si="1"/>
        <v>45.629999999999995</v>
      </c>
      <c r="J21" s="4">
        <f t="shared" si="2"/>
        <v>79.66</v>
      </c>
    </row>
    <row r="22" spans="1:10" ht="15.9" customHeight="1" x14ac:dyDescent="0.5">
      <c r="A22" s="2">
        <v>20</v>
      </c>
      <c r="B22" s="3" t="s">
        <v>11</v>
      </c>
      <c r="C22" s="4">
        <v>24.82</v>
      </c>
      <c r="D22" s="2">
        <v>16</v>
      </c>
      <c r="E22" s="6">
        <f t="shared" si="0"/>
        <v>40.82</v>
      </c>
      <c r="F22" s="5">
        <v>34.020000000000003</v>
      </c>
      <c r="G22" s="2">
        <v>8</v>
      </c>
      <c r="H22" s="6">
        <f t="shared" si="1"/>
        <v>42.02</v>
      </c>
      <c r="J22" s="4">
        <f t="shared" si="2"/>
        <v>82.84</v>
      </c>
    </row>
    <row r="23" spans="1:10" ht="15.9" customHeight="1" x14ac:dyDescent="0.5">
      <c r="A23" s="2">
        <v>21</v>
      </c>
      <c r="B23" s="3" t="s">
        <v>33</v>
      </c>
      <c r="C23" s="4">
        <v>19.98</v>
      </c>
      <c r="D23" s="2">
        <v>21</v>
      </c>
      <c r="E23" s="6">
        <f t="shared" si="0"/>
        <v>40.980000000000004</v>
      </c>
      <c r="F23" s="5">
        <v>31.42</v>
      </c>
      <c r="G23" s="2">
        <v>13</v>
      </c>
      <c r="H23" s="6">
        <f t="shared" si="1"/>
        <v>44.42</v>
      </c>
      <c r="J23" s="4">
        <f t="shared" si="2"/>
        <v>85.4</v>
      </c>
    </row>
    <row r="24" spans="1:10" ht="15.9" customHeight="1" x14ac:dyDescent="0.5">
      <c r="A24" s="2">
        <v>22</v>
      </c>
      <c r="B24" s="3" t="s">
        <v>10</v>
      </c>
      <c r="C24" s="4">
        <v>21.69</v>
      </c>
      <c r="D24" s="2">
        <v>11</v>
      </c>
      <c r="E24" s="6">
        <f t="shared" si="0"/>
        <v>32.69</v>
      </c>
      <c r="F24" s="5">
        <v>20.73</v>
      </c>
      <c r="G24" s="2">
        <v>33</v>
      </c>
      <c r="H24" s="6">
        <f t="shared" si="1"/>
        <v>53.730000000000004</v>
      </c>
      <c r="J24" s="4">
        <f t="shared" si="2"/>
        <v>86.42</v>
      </c>
    </row>
    <row r="25" spans="1:10" ht="15.9" customHeight="1" x14ac:dyDescent="0.5">
      <c r="A25" s="2">
        <v>23</v>
      </c>
      <c r="B25" s="3" t="s">
        <v>23</v>
      </c>
      <c r="C25" s="4">
        <v>25.35</v>
      </c>
      <c r="D25" s="2">
        <v>15</v>
      </c>
      <c r="E25" s="6">
        <f t="shared" si="0"/>
        <v>40.35</v>
      </c>
      <c r="F25" s="5">
        <v>32.14</v>
      </c>
      <c r="G25" s="2">
        <v>14</v>
      </c>
      <c r="H25" s="6">
        <f t="shared" si="1"/>
        <v>46.14</v>
      </c>
      <c r="J25" s="4">
        <f t="shared" si="2"/>
        <v>86.490000000000009</v>
      </c>
    </row>
    <row r="26" spans="1:10" ht="15.9" customHeight="1" x14ac:dyDescent="0.5">
      <c r="A26" s="2">
        <v>24</v>
      </c>
      <c r="B26" s="3" t="s">
        <v>35</v>
      </c>
      <c r="C26" s="4">
        <v>17.55</v>
      </c>
      <c r="D26" s="2">
        <v>28</v>
      </c>
      <c r="E26" s="6">
        <f t="shared" si="0"/>
        <v>45.55</v>
      </c>
      <c r="F26" s="5">
        <v>22.04</v>
      </c>
      <c r="G26" s="2">
        <v>24</v>
      </c>
      <c r="H26" s="6">
        <f t="shared" si="1"/>
        <v>46.04</v>
      </c>
      <c r="J26" s="4">
        <f t="shared" si="2"/>
        <v>91.59</v>
      </c>
    </row>
    <row r="27" spans="1:10" ht="15.9" customHeight="1" x14ac:dyDescent="0.5">
      <c r="A27" s="2">
        <v>25</v>
      </c>
      <c r="B27" s="3" t="s">
        <v>22</v>
      </c>
      <c r="C27" s="4">
        <v>30.5</v>
      </c>
      <c r="D27" s="2">
        <v>19</v>
      </c>
      <c r="E27" s="6">
        <f t="shared" si="0"/>
        <v>49.5</v>
      </c>
      <c r="F27" s="5">
        <v>34.479999999999997</v>
      </c>
      <c r="G27" s="2">
        <v>30</v>
      </c>
      <c r="H27" s="6">
        <f t="shared" si="1"/>
        <v>64.47999999999999</v>
      </c>
      <c r="J27" s="4">
        <f t="shared" si="2"/>
        <v>113.97999999999999</v>
      </c>
    </row>
    <row r="28" spans="1:10" ht="15.9" customHeight="1" x14ac:dyDescent="0.5">
      <c r="A28" s="2">
        <v>26</v>
      </c>
      <c r="B28" s="3" t="s">
        <v>30</v>
      </c>
      <c r="C28" s="4">
        <v>71.45</v>
      </c>
      <c r="D28" s="2">
        <v>16</v>
      </c>
      <c r="E28" s="6">
        <f t="shared" si="0"/>
        <v>87.45</v>
      </c>
      <c r="F28" s="5">
        <v>67.959999999999994</v>
      </c>
      <c r="G28" s="2">
        <v>41</v>
      </c>
      <c r="H28" s="6">
        <f t="shared" si="1"/>
        <v>108.96</v>
      </c>
      <c r="J28" s="4">
        <f t="shared" si="2"/>
        <v>196.41</v>
      </c>
    </row>
    <row r="29" spans="1:10" x14ac:dyDescent="0.5">
      <c r="A29" s="2">
        <v>27</v>
      </c>
      <c r="B29" s="3" t="s">
        <v>58</v>
      </c>
      <c r="C29" s="4">
        <v>9.82</v>
      </c>
      <c r="D29" s="2">
        <v>4</v>
      </c>
      <c r="E29" s="6">
        <f t="shared" si="0"/>
        <v>13.82</v>
      </c>
      <c r="F29" s="5">
        <v>14.17</v>
      </c>
      <c r="G29" s="2">
        <v>8</v>
      </c>
      <c r="H29" s="6">
        <f t="shared" si="1"/>
        <v>22.17</v>
      </c>
      <c r="J29" s="4">
        <f t="shared" si="2"/>
        <v>35.99</v>
      </c>
    </row>
    <row r="30" spans="1:10" x14ac:dyDescent="0.5">
      <c r="A30" s="2">
        <v>28</v>
      </c>
      <c r="B30" s="3" t="s">
        <v>71</v>
      </c>
      <c r="C30" s="4">
        <v>45.9</v>
      </c>
      <c r="D30" s="2">
        <v>22</v>
      </c>
      <c r="E30" s="6">
        <f t="shared" si="0"/>
        <v>67.900000000000006</v>
      </c>
      <c r="F30" s="5">
        <v>37.770000000000003</v>
      </c>
      <c r="G30" s="2">
        <v>27</v>
      </c>
      <c r="H30" s="6">
        <f t="shared" si="1"/>
        <v>64.77000000000001</v>
      </c>
      <c r="J30" s="4">
        <f t="shared" si="2"/>
        <v>132.67000000000002</v>
      </c>
    </row>
    <row r="31" spans="1:10" x14ac:dyDescent="0.5">
      <c r="A31" s="2">
        <v>29</v>
      </c>
      <c r="B31" s="3" t="s">
        <v>52</v>
      </c>
      <c r="C31" s="4">
        <v>27.8</v>
      </c>
      <c r="D31" s="2">
        <v>12</v>
      </c>
      <c r="E31" s="6">
        <f t="shared" si="0"/>
        <v>39.799999999999997</v>
      </c>
      <c r="F31" s="5">
        <v>39.89</v>
      </c>
      <c r="G31" s="2">
        <v>7</v>
      </c>
      <c r="H31" s="6">
        <f t="shared" si="1"/>
        <v>46.89</v>
      </c>
      <c r="J31" s="4">
        <f t="shared" si="2"/>
        <v>86.69</v>
      </c>
    </row>
    <row r="32" spans="1:10" x14ac:dyDescent="0.5">
      <c r="A32" s="2">
        <v>30</v>
      </c>
      <c r="B32" s="3" t="s">
        <v>53</v>
      </c>
      <c r="C32" s="4">
        <v>48.91</v>
      </c>
      <c r="D32" s="2">
        <v>0</v>
      </c>
      <c r="E32" s="6">
        <f t="shared" si="0"/>
        <v>48.91</v>
      </c>
      <c r="F32" s="5">
        <v>51.21</v>
      </c>
      <c r="G32" s="2">
        <v>9</v>
      </c>
      <c r="H32" s="6">
        <f t="shared" si="1"/>
        <v>60.21</v>
      </c>
      <c r="J32" s="4">
        <f t="shared" si="2"/>
        <v>109.12</v>
      </c>
    </row>
  </sheetData>
  <sortState xmlns:xlrd2="http://schemas.microsoft.com/office/spreadsheetml/2017/richdata2" ref="B3:J28">
    <sortCondition ref="J3:J28"/>
  </sortState>
  <pageMargins left="0.7" right="0.7" top="1.0583333333333333" bottom="0.75" header="0.3" footer="0.3"/>
  <pageSetup orientation="landscape" r:id="rId1"/>
  <headerFooter>
    <oddHeader>&amp;C&amp;"+,Bold"&amp;18RFSC Defensive Pistol League&amp;"-,Regular"&amp;11
&amp;"+,Regular"&amp;12Date ______5/14/19_________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2"/>
  <sheetViews>
    <sheetView view="pageLayout" topLeftCell="A2" zoomScale="90" zoomScaleNormal="100" zoomScalePageLayoutView="90" workbookViewId="0">
      <selection activeCell="B3" sqref="B3"/>
    </sheetView>
  </sheetViews>
  <sheetFormatPr defaultColWidth="8.89453125" defaultRowHeight="15" x14ac:dyDescent="0.5"/>
  <cols>
    <col min="1" max="1" width="4.5234375" style="2" customWidth="1"/>
    <col min="2" max="2" width="25" style="3" customWidth="1"/>
    <col min="3" max="3" width="10.89453125" style="4" customWidth="1"/>
    <col min="4" max="4" width="10.89453125" style="2" customWidth="1"/>
    <col min="5" max="5" width="10.89453125" style="6" customWidth="1"/>
    <col min="6" max="6" width="10.89453125" style="5" customWidth="1"/>
    <col min="7" max="7" width="10.89453125" style="2" customWidth="1"/>
    <col min="8" max="8" width="10.89453125" style="6" customWidth="1"/>
    <col min="9" max="9" width="10.89453125" style="7" customWidth="1"/>
    <col min="10" max="10" width="8.89453125" style="4"/>
    <col min="11" max="16384" width="8.89453125" style="1"/>
  </cols>
  <sheetData>
    <row r="1" spans="1:10" s="15" customFormat="1" ht="25.2" customHeight="1" thickBot="1" x14ac:dyDescent="0.6">
      <c r="A1" s="8"/>
      <c r="B1" s="9"/>
      <c r="C1" s="10"/>
      <c r="D1" s="11" t="s">
        <v>4</v>
      </c>
      <c r="E1" s="12"/>
      <c r="F1" s="10"/>
      <c r="G1" s="11" t="s">
        <v>5</v>
      </c>
      <c r="H1" s="12"/>
      <c r="I1" s="13"/>
      <c r="J1" s="14"/>
    </row>
    <row r="2" spans="1:10" s="24" customFormat="1" ht="25.2" customHeight="1" thickTop="1" thickBot="1" x14ac:dyDescent="0.6">
      <c r="A2" s="23"/>
      <c r="B2" s="24" t="s">
        <v>0</v>
      </c>
      <c r="C2" s="25" t="s">
        <v>1</v>
      </c>
      <c r="D2" s="23" t="s">
        <v>2</v>
      </c>
      <c r="E2" s="26" t="s">
        <v>3</v>
      </c>
      <c r="F2" s="27" t="s">
        <v>1</v>
      </c>
      <c r="G2" s="23" t="s">
        <v>2</v>
      </c>
      <c r="H2" s="26" t="s">
        <v>3</v>
      </c>
      <c r="I2" s="28"/>
      <c r="J2" s="25" t="s">
        <v>6</v>
      </c>
    </row>
    <row r="3" spans="1:10" s="22" customFormat="1" ht="18" customHeight="1" x14ac:dyDescent="0.5">
      <c r="A3" s="16">
        <v>1</v>
      </c>
      <c r="B3" s="17" t="s">
        <v>12</v>
      </c>
      <c r="C3" s="18">
        <v>9.31</v>
      </c>
      <c r="D3" s="16">
        <v>4</v>
      </c>
      <c r="E3" s="19">
        <f t="shared" ref="E3:E22" si="0">C3+D3</f>
        <v>13.31</v>
      </c>
      <c r="F3" s="20">
        <v>12.83</v>
      </c>
      <c r="G3" s="16">
        <v>6</v>
      </c>
      <c r="H3" s="19">
        <f t="shared" ref="H3:H16" si="1">F3+G3</f>
        <v>18.829999999999998</v>
      </c>
      <c r="I3" s="21"/>
      <c r="J3" s="18">
        <f t="shared" ref="J3:J16" si="2">E3+H3</f>
        <v>32.14</v>
      </c>
    </row>
    <row r="4" spans="1:10" ht="18" customHeight="1" x14ac:dyDescent="0.5">
      <c r="A4" s="2">
        <v>2</v>
      </c>
      <c r="B4" s="3" t="s">
        <v>17</v>
      </c>
      <c r="C4" s="4">
        <v>15.52</v>
      </c>
      <c r="D4" s="2">
        <v>0</v>
      </c>
      <c r="E4" s="6">
        <f t="shared" si="0"/>
        <v>15.52</v>
      </c>
      <c r="F4" s="5">
        <v>15.74</v>
      </c>
      <c r="G4" s="2">
        <v>2</v>
      </c>
      <c r="H4" s="6">
        <f t="shared" si="1"/>
        <v>17.740000000000002</v>
      </c>
      <c r="J4" s="4">
        <f t="shared" si="2"/>
        <v>33.260000000000005</v>
      </c>
    </row>
    <row r="5" spans="1:10" ht="18" customHeight="1" x14ac:dyDescent="0.5">
      <c r="A5" s="2">
        <v>3</v>
      </c>
      <c r="B5" s="3" t="s">
        <v>7</v>
      </c>
      <c r="C5" s="4">
        <v>13.99</v>
      </c>
      <c r="D5" s="2">
        <v>3</v>
      </c>
      <c r="E5" s="6">
        <f t="shared" si="0"/>
        <v>16.990000000000002</v>
      </c>
      <c r="F5" s="5">
        <v>18.73</v>
      </c>
      <c r="G5" s="2">
        <v>4</v>
      </c>
      <c r="H5" s="6">
        <f t="shared" si="1"/>
        <v>22.73</v>
      </c>
      <c r="J5" s="4">
        <f t="shared" si="2"/>
        <v>39.72</v>
      </c>
    </row>
    <row r="6" spans="1:10" ht="18" customHeight="1" x14ac:dyDescent="0.5">
      <c r="A6" s="2">
        <v>4</v>
      </c>
      <c r="B6" s="3" t="s">
        <v>8</v>
      </c>
      <c r="C6" s="4">
        <v>17.46</v>
      </c>
      <c r="D6" s="2">
        <v>2</v>
      </c>
      <c r="E6" s="6">
        <f t="shared" si="0"/>
        <v>19.46</v>
      </c>
      <c r="F6" s="5">
        <v>19.93</v>
      </c>
      <c r="G6" s="2">
        <v>3</v>
      </c>
      <c r="H6" s="6">
        <f t="shared" si="1"/>
        <v>22.93</v>
      </c>
      <c r="J6" s="4">
        <f t="shared" si="2"/>
        <v>42.39</v>
      </c>
    </row>
    <row r="7" spans="1:10" ht="18" customHeight="1" x14ac:dyDescent="0.5">
      <c r="A7" s="2">
        <v>5</v>
      </c>
      <c r="B7" s="3" t="s">
        <v>13</v>
      </c>
      <c r="C7" s="4">
        <v>19.07</v>
      </c>
      <c r="D7" s="2">
        <v>3</v>
      </c>
      <c r="E7" s="6">
        <f t="shared" si="0"/>
        <v>22.07</v>
      </c>
      <c r="F7" s="5">
        <v>18.78</v>
      </c>
      <c r="G7" s="2">
        <v>4</v>
      </c>
      <c r="H7" s="6">
        <f t="shared" si="1"/>
        <v>22.78</v>
      </c>
      <c r="J7" s="4">
        <f t="shared" si="2"/>
        <v>44.85</v>
      </c>
    </row>
    <row r="8" spans="1:10" ht="18" customHeight="1" x14ac:dyDescent="0.5">
      <c r="A8" s="2">
        <v>6</v>
      </c>
      <c r="B8" s="3" t="s">
        <v>10</v>
      </c>
      <c r="C8" s="4">
        <v>16.05</v>
      </c>
      <c r="D8" s="2">
        <v>4</v>
      </c>
      <c r="E8" s="6">
        <f t="shared" si="0"/>
        <v>20.05</v>
      </c>
      <c r="F8" s="5">
        <v>19.28</v>
      </c>
      <c r="G8" s="2">
        <v>6</v>
      </c>
      <c r="H8" s="6">
        <f t="shared" si="1"/>
        <v>25.28</v>
      </c>
      <c r="J8" s="4">
        <f t="shared" si="2"/>
        <v>45.33</v>
      </c>
    </row>
    <row r="9" spans="1:10" ht="18" customHeight="1" x14ac:dyDescent="0.5">
      <c r="A9" s="2">
        <v>7</v>
      </c>
      <c r="B9" s="3" t="s">
        <v>18</v>
      </c>
      <c r="C9" s="4">
        <v>14.21</v>
      </c>
      <c r="D9" s="2">
        <v>4</v>
      </c>
      <c r="E9" s="6">
        <f t="shared" si="0"/>
        <v>18.21</v>
      </c>
      <c r="F9" s="5">
        <v>17.170000000000002</v>
      </c>
      <c r="G9" s="2">
        <v>13</v>
      </c>
      <c r="H9" s="6">
        <f t="shared" si="1"/>
        <v>30.17</v>
      </c>
      <c r="J9" s="4">
        <f t="shared" si="2"/>
        <v>48.38</v>
      </c>
    </row>
    <row r="10" spans="1:10" ht="18" customHeight="1" x14ac:dyDescent="0.5">
      <c r="A10" s="2">
        <v>8</v>
      </c>
      <c r="B10" s="3" t="s">
        <v>15</v>
      </c>
      <c r="C10" s="4">
        <v>17.22</v>
      </c>
      <c r="D10" s="2">
        <v>3</v>
      </c>
      <c r="E10" s="6">
        <f t="shared" si="0"/>
        <v>20.22</v>
      </c>
      <c r="F10" s="5">
        <v>19.78</v>
      </c>
      <c r="G10" s="2">
        <v>9</v>
      </c>
      <c r="H10" s="6">
        <f t="shared" si="1"/>
        <v>28.78</v>
      </c>
      <c r="J10" s="4">
        <f t="shared" si="2"/>
        <v>49</v>
      </c>
    </row>
    <row r="11" spans="1:10" ht="18" customHeight="1" x14ac:dyDescent="0.5">
      <c r="A11" s="2">
        <v>9</v>
      </c>
      <c r="B11" s="3" t="s">
        <v>14</v>
      </c>
      <c r="C11" s="4">
        <v>17.920000000000002</v>
      </c>
      <c r="D11" s="2">
        <v>4</v>
      </c>
      <c r="E11" s="6">
        <f t="shared" si="0"/>
        <v>21.92</v>
      </c>
      <c r="F11" s="5">
        <v>20.78</v>
      </c>
      <c r="G11" s="2">
        <v>8</v>
      </c>
      <c r="H11" s="6">
        <f t="shared" si="1"/>
        <v>28.78</v>
      </c>
      <c r="J11" s="4">
        <f t="shared" si="2"/>
        <v>50.7</v>
      </c>
    </row>
    <row r="12" spans="1:10" ht="18" customHeight="1" x14ac:dyDescent="0.5">
      <c r="A12" s="2">
        <v>10</v>
      </c>
      <c r="B12" s="3" t="s">
        <v>9</v>
      </c>
      <c r="C12" s="4">
        <v>24</v>
      </c>
      <c r="D12" s="2">
        <v>0</v>
      </c>
      <c r="E12" s="6">
        <f t="shared" si="0"/>
        <v>24</v>
      </c>
      <c r="F12" s="5">
        <v>28.04</v>
      </c>
      <c r="G12" s="2">
        <v>2</v>
      </c>
      <c r="H12" s="6">
        <f t="shared" si="1"/>
        <v>30.04</v>
      </c>
      <c r="J12" s="4">
        <f t="shared" si="2"/>
        <v>54.04</v>
      </c>
    </row>
    <row r="13" spans="1:10" ht="18" customHeight="1" x14ac:dyDescent="0.5">
      <c r="A13" s="2">
        <v>11</v>
      </c>
      <c r="B13" s="3" t="s">
        <v>11</v>
      </c>
      <c r="C13" s="4">
        <v>16.62</v>
      </c>
      <c r="D13" s="2">
        <v>6</v>
      </c>
      <c r="E13" s="6">
        <f t="shared" si="0"/>
        <v>22.62</v>
      </c>
      <c r="F13" s="5">
        <v>20.170000000000002</v>
      </c>
      <c r="G13" s="2">
        <v>26</v>
      </c>
      <c r="H13" s="6">
        <f t="shared" si="1"/>
        <v>46.17</v>
      </c>
      <c r="J13" s="4">
        <f t="shared" si="2"/>
        <v>68.790000000000006</v>
      </c>
    </row>
    <row r="14" spans="1:10" ht="18" customHeight="1" x14ac:dyDescent="0.5">
      <c r="A14" s="2">
        <v>12</v>
      </c>
      <c r="B14" s="3" t="s">
        <v>16</v>
      </c>
      <c r="C14" s="4">
        <v>12.04</v>
      </c>
      <c r="D14" s="2">
        <v>17</v>
      </c>
      <c r="E14" s="6">
        <f t="shared" si="0"/>
        <v>29.04</v>
      </c>
      <c r="F14" s="5">
        <v>15.02</v>
      </c>
      <c r="G14" s="2">
        <v>35</v>
      </c>
      <c r="H14" s="6">
        <f t="shared" si="1"/>
        <v>50.019999999999996</v>
      </c>
      <c r="J14" s="4">
        <f t="shared" si="2"/>
        <v>79.06</v>
      </c>
    </row>
    <row r="15" spans="1:10" ht="18" customHeight="1" x14ac:dyDescent="0.5">
      <c r="A15" s="2">
        <v>13</v>
      </c>
      <c r="B15" s="3" t="s">
        <v>20</v>
      </c>
      <c r="C15" s="4">
        <v>39.020000000000003</v>
      </c>
      <c r="D15" s="2">
        <v>2</v>
      </c>
      <c r="E15" s="6">
        <f t="shared" si="0"/>
        <v>41.02</v>
      </c>
      <c r="F15" s="5">
        <v>37.200000000000003</v>
      </c>
      <c r="G15" s="2">
        <v>17</v>
      </c>
      <c r="H15" s="6">
        <f t="shared" si="1"/>
        <v>54.2</v>
      </c>
      <c r="J15" s="4">
        <f t="shared" si="2"/>
        <v>95.22</v>
      </c>
    </row>
    <row r="16" spans="1:10" ht="18" customHeight="1" x14ac:dyDescent="0.5">
      <c r="A16" s="2">
        <v>14</v>
      </c>
      <c r="B16" s="3" t="s">
        <v>19</v>
      </c>
      <c r="C16" s="4">
        <v>34.090000000000003</v>
      </c>
      <c r="D16" s="2">
        <v>21</v>
      </c>
      <c r="E16" s="6">
        <f t="shared" si="0"/>
        <v>55.09</v>
      </c>
      <c r="F16" s="5">
        <v>36.020000000000003</v>
      </c>
      <c r="G16" s="2">
        <v>36</v>
      </c>
      <c r="H16" s="6">
        <f t="shared" si="1"/>
        <v>72.02000000000001</v>
      </c>
      <c r="J16" s="4">
        <f t="shared" si="2"/>
        <v>127.11000000000001</v>
      </c>
    </row>
    <row r="17" spans="1:10" ht="18" customHeight="1" x14ac:dyDescent="0.5">
      <c r="A17" s="2">
        <v>15</v>
      </c>
      <c r="E17" s="6">
        <f t="shared" si="0"/>
        <v>0</v>
      </c>
      <c r="H17" s="6">
        <f t="shared" ref="H17:H22" si="3">F17+G17</f>
        <v>0</v>
      </c>
      <c r="J17" s="4">
        <f t="shared" ref="J17:J22" si="4">E17+H17</f>
        <v>0</v>
      </c>
    </row>
    <row r="18" spans="1:10" ht="18" customHeight="1" x14ac:dyDescent="0.5">
      <c r="A18" s="2">
        <v>16</v>
      </c>
      <c r="E18" s="6">
        <f t="shared" si="0"/>
        <v>0</v>
      </c>
      <c r="H18" s="6">
        <f t="shared" si="3"/>
        <v>0</v>
      </c>
      <c r="J18" s="4">
        <f t="shared" si="4"/>
        <v>0</v>
      </c>
    </row>
    <row r="19" spans="1:10" ht="18" customHeight="1" x14ac:dyDescent="0.5">
      <c r="A19" s="2">
        <v>17</v>
      </c>
      <c r="E19" s="6">
        <f t="shared" si="0"/>
        <v>0</v>
      </c>
      <c r="H19" s="6">
        <f t="shared" si="3"/>
        <v>0</v>
      </c>
      <c r="J19" s="4">
        <f t="shared" si="4"/>
        <v>0</v>
      </c>
    </row>
    <row r="20" spans="1:10" ht="18" customHeight="1" x14ac:dyDescent="0.5">
      <c r="A20" s="2">
        <v>18</v>
      </c>
      <c r="E20" s="6">
        <f t="shared" si="0"/>
        <v>0</v>
      </c>
      <c r="H20" s="6">
        <f t="shared" si="3"/>
        <v>0</v>
      </c>
      <c r="J20" s="4">
        <f t="shared" si="4"/>
        <v>0</v>
      </c>
    </row>
    <row r="21" spans="1:10" ht="18" customHeight="1" x14ac:dyDescent="0.5">
      <c r="A21" s="2">
        <v>19</v>
      </c>
      <c r="E21" s="6">
        <f t="shared" si="0"/>
        <v>0</v>
      </c>
      <c r="H21" s="6">
        <f t="shared" si="3"/>
        <v>0</v>
      </c>
      <c r="J21" s="4">
        <f t="shared" si="4"/>
        <v>0</v>
      </c>
    </row>
    <row r="22" spans="1:10" ht="18" customHeight="1" x14ac:dyDescent="0.5">
      <c r="A22" s="2">
        <v>20</v>
      </c>
      <c r="E22" s="6">
        <f t="shared" si="0"/>
        <v>0</v>
      </c>
      <c r="H22" s="6">
        <f t="shared" si="3"/>
        <v>0</v>
      </c>
      <c r="J22" s="4">
        <f t="shared" si="4"/>
        <v>0</v>
      </c>
    </row>
  </sheetData>
  <sortState xmlns:xlrd2="http://schemas.microsoft.com/office/spreadsheetml/2017/richdata2" ref="B3:J16">
    <sortCondition ref="J16"/>
  </sortState>
  <pageMargins left="0.7" right="0.7" top="1.0583333333333333" bottom="0.75" header="0.3" footer="0.3"/>
  <pageSetup orientation="landscape" r:id="rId1"/>
  <headerFooter>
    <oddHeader>&amp;C&amp;"+,Bold"&amp;18RFSC Defensive Pistol League&amp;"-,Regular"&amp;11
&amp;"+,Regular"&amp;12Date ______5/7/19_________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7E21AE-B840-4A11-9609-7A454B9396BF}">
  <sheetPr>
    <pageSetUpPr fitToPage="1"/>
  </sheetPr>
  <dimension ref="A1:K41"/>
  <sheetViews>
    <sheetView view="pageLayout" topLeftCell="A9" zoomScale="90" zoomScaleNormal="100" zoomScalePageLayoutView="90" workbookViewId="0">
      <selection activeCell="E18" sqref="E18"/>
    </sheetView>
  </sheetViews>
  <sheetFormatPr defaultColWidth="8.89453125" defaultRowHeight="15" x14ac:dyDescent="0.5"/>
  <cols>
    <col min="1" max="1" width="4.5234375" style="2" customWidth="1"/>
    <col min="2" max="2" width="25" style="3" customWidth="1"/>
    <col min="3" max="3" width="10.89453125" style="4" customWidth="1"/>
    <col min="4" max="4" width="10.89453125" style="2" customWidth="1"/>
    <col min="5" max="5" width="10.89453125" style="6" customWidth="1"/>
    <col min="6" max="6" width="10.89453125" style="5" customWidth="1"/>
    <col min="7" max="7" width="16.7890625" style="2" customWidth="1"/>
    <col min="8" max="8" width="16.05078125" style="6" bestFit="1" customWidth="1"/>
    <col min="9" max="9" width="45.5234375" style="7" customWidth="1"/>
    <col min="10" max="10" width="8.89453125" style="4"/>
    <col min="11" max="16384" width="8.89453125" style="1"/>
  </cols>
  <sheetData>
    <row r="1" spans="1:11" s="15" customFormat="1" ht="25.2" customHeight="1" thickBot="1" x14ac:dyDescent="0.6">
      <c r="A1" s="8"/>
      <c r="B1" s="9"/>
      <c r="C1" s="10"/>
      <c r="D1" s="32"/>
      <c r="E1" s="33"/>
      <c r="F1" s="33"/>
      <c r="G1" s="32" t="s">
        <v>48</v>
      </c>
      <c r="H1" s="33"/>
      <c r="I1" s="39"/>
      <c r="J1" s="33"/>
      <c r="K1" s="36"/>
    </row>
    <row r="2" spans="1:11" s="24" customFormat="1" ht="25.2" customHeight="1" thickTop="1" thickBot="1" x14ac:dyDescent="0.6">
      <c r="A2" s="23"/>
      <c r="B2" s="24" t="s">
        <v>0</v>
      </c>
      <c r="C2" s="29">
        <v>43599</v>
      </c>
      <c r="D2" s="34">
        <v>43613</v>
      </c>
      <c r="E2" s="34">
        <v>43627</v>
      </c>
      <c r="F2" s="34">
        <v>43641</v>
      </c>
      <c r="G2" s="32" t="s">
        <v>44</v>
      </c>
      <c r="H2" s="35" t="s">
        <v>50</v>
      </c>
      <c r="I2" s="40" t="s">
        <v>49</v>
      </c>
      <c r="J2" s="35"/>
      <c r="K2" s="37"/>
    </row>
    <row r="3" spans="1:11" s="22" customFormat="1" ht="15.9" customHeight="1" x14ac:dyDescent="0.5">
      <c r="A3" s="16">
        <v>1</v>
      </c>
      <c r="B3" s="17" t="s">
        <v>12</v>
      </c>
      <c r="C3" s="30" t="s">
        <v>47</v>
      </c>
      <c r="D3" s="2" t="s">
        <v>43</v>
      </c>
      <c r="E3" s="4" t="s">
        <v>43</v>
      </c>
      <c r="F3" s="4" t="s">
        <v>43</v>
      </c>
      <c r="G3" s="2"/>
      <c r="H3" s="4"/>
      <c r="I3" s="41"/>
      <c r="J3" s="4"/>
      <c r="K3" s="38"/>
    </row>
    <row r="4" spans="1:11" ht="15.9" customHeight="1" x14ac:dyDescent="0.5">
      <c r="A4" s="2">
        <v>2</v>
      </c>
      <c r="B4" s="3" t="s">
        <v>32</v>
      </c>
      <c r="C4" s="31" t="s">
        <v>47</v>
      </c>
      <c r="D4" s="16" t="s">
        <v>43</v>
      </c>
      <c r="E4" s="18" t="s">
        <v>43</v>
      </c>
      <c r="F4" s="18" t="s">
        <v>43</v>
      </c>
      <c r="G4" s="16"/>
      <c r="H4" s="18"/>
      <c r="I4" s="21"/>
      <c r="J4" s="18"/>
    </row>
    <row r="5" spans="1:11" ht="15.9" customHeight="1" x14ac:dyDescent="0.5">
      <c r="A5" s="2">
        <v>3</v>
      </c>
      <c r="B5" s="43" t="s">
        <v>29</v>
      </c>
      <c r="C5" s="42" t="s">
        <v>40</v>
      </c>
      <c r="D5" s="2" t="s">
        <v>40</v>
      </c>
      <c r="E5" s="4"/>
      <c r="F5" s="4"/>
      <c r="H5" s="4"/>
    </row>
    <row r="6" spans="1:11" ht="15.9" customHeight="1" x14ac:dyDescent="0.5">
      <c r="A6" s="2">
        <v>4</v>
      </c>
      <c r="B6" s="43" t="s">
        <v>31</v>
      </c>
      <c r="C6" s="42" t="s">
        <v>40</v>
      </c>
      <c r="E6" s="4"/>
      <c r="F6" s="4"/>
      <c r="H6" s="4"/>
    </row>
    <row r="7" spans="1:11" ht="15.9" customHeight="1" x14ac:dyDescent="0.5">
      <c r="A7" s="2">
        <v>5</v>
      </c>
      <c r="B7" s="3" t="s">
        <v>36</v>
      </c>
      <c r="C7" s="31"/>
      <c r="E7" s="4"/>
      <c r="F7" s="4"/>
      <c r="H7" s="4"/>
    </row>
    <row r="8" spans="1:11" ht="15.9" customHeight="1" x14ac:dyDescent="0.5">
      <c r="A8" s="2">
        <v>6</v>
      </c>
      <c r="B8" s="3" t="s">
        <v>38</v>
      </c>
      <c r="C8" s="31" t="s">
        <v>42</v>
      </c>
      <c r="D8" s="2" t="s">
        <v>43</v>
      </c>
      <c r="E8" s="4" t="s">
        <v>43</v>
      </c>
      <c r="F8" s="4" t="s">
        <v>43</v>
      </c>
      <c r="G8" s="2" t="s">
        <v>41</v>
      </c>
      <c r="H8" s="4"/>
    </row>
    <row r="9" spans="1:11" ht="15.9" customHeight="1" x14ac:dyDescent="0.5">
      <c r="A9" s="2">
        <v>7</v>
      </c>
      <c r="B9" s="3" t="s">
        <v>18</v>
      </c>
      <c r="C9" s="31" t="s">
        <v>42</v>
      </c>
      <c r="E9" s="4"/>
      <c r="F9" s="4"/>
      <c r="H9" s="4"/>
    </row>
    <row r="10" spans="1:11" ht="15.9" customHeight="1" x14ac:dyDescent="0.5">
      <c r="A10" s="2">
        <v>8</v>
      </c>
      <c r="B10" s="43" t="s">
        <v>39</v>
      </c>
      <c r="C10" s="42" t="s">
        <v>40</v>
      </c>
      <c r="E10" s="4"/>
      <c r="F10" s="4"/>
      <c r="H10" s="4"/>
    </row>
    <row r="11" spans="1:11" ht="15.9" customHeight="1" x14ac:dyDescent="0.5">
      <c r="A11" s="2">
        <v>9</v>
      </c>
      <c r="B11" s="3" t="s">
        <v>8</v>
      </c>
      <c r="C11" s="31" t="s">
        <v>42</v>
      </c>
      <c r="D11" s="2" t="s">
        <v>43</v>
      </c>
      <c r="E11" s="4" t="s">
        <v>43</v>
      </c>
      <c r="F11" s="4" t="s">
        <v>43</v>
      </c>
      <c r="H11" s="4"/>
    </row>
    <row r="12" spans="1:11" ht="15.9" customHeight="1" x14ac:dyDescent="0.5">
      <c r="A12" s="2">
        <v>10</v>
      </c>
      <c r="B12" s="3" t="s">
        <v>24</v>
      </c>
      <c r="C12" s="31" t="s">
        <v>47</v>
      </c>
      <c r="D12" s="2" t="s">
        <v>43</v>
      </c>
      <c r="E12" s="4" t="s">
        <v>43</v>
      </c>
      <c r="F12" s="4" t="s">
        <v>43</v>
      </c>
      <c r="H12" s="4"/>
    </row>
    <row r="13" spans="1:11" ht="15.9" customHeight="1" x14ac:dyDescent="0.5">
      <c r="A13" s="2">
        <v>11</v>
      </c>
      <c r="B13" s="3" t="s">
        <v>17</v>
      </c>
      <c r="C13" s="31" t="s">
        <v>47</v>
      </c>
      <c r="D13" s="2" t="s">
        <v>43</v>
      </c>
      <c r="E13" s="4" t="s">
        <v>43</v>
      </c>
      <c r="F13" s="4" t="s">
        <v>43</v>
      </c>
      <c r="H13" s="4"/>
    </row>
    <row r="14" spans="1:11" ht="15.9" customHeight="1" x14ac:dyDescent="0.5">
      <c r="A14" s="2">
        <v>12</v>
      </c>
      <c r="B14" s="3" t="s">
        <v>25</v>
      </c>
      <c r="C14" s="31" t="s">
        <v>42</v>
      </c>
      <c r="D14" s="2" t="s">
        <v>43</v>
      </c>
      <c r="E14" s="4" t="s">
        <v>43</v>
      </c>
      <c r="F14" s="4" t="s">
        <v>43</v>
      </c>
      <c r="H14" s="4"/>
    </row>
    <row r="15" spans="1:11" ht="15.9" customHeight="1" x14ac:dyDescent="0.5">
      <c r="A15" s="2">
        <v>13</v>
      </c>
      <c r="B15" s="3" t="s">
        <v>28</v>
      </c>
      <c r="C15" s="31" t="s">
        <v>42</v>
      </c>
      <c r="D15" s="2" t="s">
        <v>43</v>
      </c>
      <c r="E15" s="4" t="s">
        <v>43</v>
      </c>
      <c r="F15" s="4" t="s">
        <v>43</v>
      </c>
      <c r="H15" s="4"/>
    </row>
    <row r="16" spans="1:11" ht="15.9" customHeight="1" x14ac:dyDescent="0.5">
      <c r="A16" s="2">
        <v>14</v>
      </c>
      <c r="B16" s="3" t="s">
        <v>34</v>
      </c>
      <c r="C16" s="31" t="s">
        <v>47</v>
      </c>
      <c r="D16" s="2" t="s">
        <v>43</v>
      </c>
      <c r="E16" s="4" t="s">
        <v>43</v>
      </c>
      <c r="F16" s="4" t="s">
        <v>43</v>
      </c>
      <c r="H16" s="4"/>
    </row>
    <row r="17" spans="1:8" ht="15.9" customHeight="1" x14ac:dyDescent="0.5">
      <c r="A17" s="2">
        <v>15</v>
      </c>
      <c r="B17" s="3" t="s">
        <v>37</v>
      </c>
      <c r="C17" s="31" t="s">
        <v>47</v>
      </c>
      <c r="D17" s="2" t="s">
        <v>43</v>
      </c>
      <c r="E17" s="4" t="s">
        <v>43</v>
      </c>
      <c r="F17" s="4" t="s">
        <v>43</v>
      </c>
      <c r="H17" s="4"/>
    </row>
    <row r="18" spans="1:8" ht="15.9" customHeight="1" x14ac:dyDescent="0.5">
      <c r="A18" s="2">
        <v>16</v>
      </c>
      <c r="B18" s="3" t="s">
        <v>26</v>
      </c>
      <c r="C18" s="31" t="s">
        <v>47</v>
      </c>
      <c r="D18" s="2" t="s">
        <v>43</v>
      </c>
      <c r="E18" s="4" t="s">
        <v>43</v>
      </c>
      <c r="F18" s="4" t="s">
        <v>43</v>
      </c>
      <c r="H18" s="4"/>
    </row>
    <row r="19" spans="1:8" ht="15.9" customHeight="1" x14ac:dyDescent="0.5">
      <c r="A19" s="2">
        <v>17</v>
      </c>
      <c r="B19" s="3" t="s">
        <v>27</v>
      </c>
      <c r="C19" s="31" t="s">
        <v>42</v>
      </c>
      <c r="D19" s="2" t="s">
        <v>43</v>
      </c>
      <c r="E19" s="4" t="s">
        <v>43</v>
      </c>
      <c r="F19" s="4" t="s">
        <v>43</v>
      </c>
      <c r="H19" s="4"/>
    </row>
    <row r="20" spans="1:8" ht="15.9" customHeight="1" x14ac:dyDescent="0.5">
      <c r="A20" s="2">
        <v>18</v>
      </c>
      <c r="B20" s="3" t="s">
        <v>21</v>
      </c>
      <c r="C20" s="31" t="s">
        <v>40</v>
      </c>
      <c r="D20" s="2" t="s">
        <v>40</v>
      </c>
      <c r="E20" s="4"/>
      <c r="F20" s="4"/>
      <c r="H20" s="4"/>
    </row>
    <row r="21" spans="1:8" ht="15.9" customHeight="1" x14ac:dyDescent="0.5">
      <c r="A21" s="2">
        <v>19</v>
      </c>
      <c r="B21" s="3" t="s">
        <v>14</v>
      </c>
      <c r="C21" s="31" t="s">
        <v>42</v>
      </c>
      <c r="D21" s="2" t="s">
        <v>43</v>
      </c>
      <c r="E21" s="4" t="s">
        <v>43</v>
      </c>
      <c r="F21" s="4" t="s">
        <v>43</v>
      </c>
      <c r="H21" s="4"/>
    </row>
    <row r="22" spans="1:8" ht="15.9" customHeight="1" x14ac:dyDescent="0.5">
      <c r="A22" s="2">
        <v>20</v>
      </c>
      <c r="B22" s="3" t="s">
        <v>11</v>
      </c>
      <c r="C22" s="31" t="s">
        <v>47</v>
      </c>
      <c r="D22" s="2" t="s">
        <v>43</v>
      </c>
      <c r="E22" s="4" t="s">
        <v>43</v>
      </c>
      <c r="F22" s="4" t="s">
        <v>43</v>
      </c>
      <c r="H22" s="4"/>
    </row>
    <row r="23" spans="1:8" ht="15.9" customHeight="1" x14ac:dyDescent="0.5">
      <c r="A23" s="2">
        <v>21</v>
      </c>
      <c r="B23" s="43" t="s">
        <v>33</v>
      </c>
      <c r="C23" s="42" t="s">
        <v>40</v>
      </c>
      <c r="D23" s="2" t="s">
        <v>40</v>
      </c>
      <c r="E23" s="4"/>
      <c r="F23" s="4"/>
      <c r="H23" s="4"/>
    </row>
    <row r="24" spans="1:8" ht="15.9" customHeight="1" x14ac:dyDescent="0.5">
      <c r="A24" s="2">
        <v>22</v>
      </c>
      <c r="B24" s="3" t="s">
        <v>10</v>
      </c>
      <c r="C24" s="31" t="s">
        <v>42</v>
      </c>
      <c r="D24" s="2" t="s">
        <v>43</v>
      </c>
      <c r="E24" s="4" t="s">
        <v>43</v>
      </c>
      <c r="F24" s="4" t="s">
        <v>43</v>
      </c>
      <c r="H24" s="4"/>
    </row>
    <row r="25" spans="1:8" ht="15.9" customHeight="1" x14ac:dyDescent="0.5">
      <c r="A25" s="2">
        <v>23</v>
      </c>
      <c r="B25" s="3" t="s">
        <v>23</v>
      </c>
      <c r="C25" s="31" t="s">
        <v>42</v>
      </c>
      <c r="D25" s="2" t="s">
        <v>43</v>
      </c>
      <c r="E25" s="4" t="s">
        <v>43</v>
      </c>
      <c r="F25" s="4" t="s">
        <v>43</v>
      </c>
      <c r="G25" s="2" t="s">
        <v>45</v>
      </c>
      <c r="H25" s="4" t="s">
        <v>46</v>
      </c>
    </row>
    <row r="26" spans="1:8" ht="15.9" customHeight="1" x14ac:dyDescent="0.5">
      <c r="A26" s="2">
        <v>24</v>
      </c>
      <c r="B26" s="3" t="s">
        <v>35</v>
      </c>
      <c r="C26" s="31"/>
      <c r="E26" s="4"/>
      <c r="F26" s="4"/>
      <c r="H26" s="4"/>
    </row>
    <row r="27" spans="1:8" ht="15.9" customHeight="1" x14ac:dyDescent="0.5">
      <c r="A27" s="2">
        <v>25</v>
      </c>
      <c r="B27" s="43" t="s">
        <v>22</v>
      </c>
      <c r="C27" s="42" t="s">
        <v>40</v>
      </c>
      <c r="D27" s="2" t="s">
        <v>40</v>
      </c>
      <c r="E27" s="4"/>
      <c r="F27" s="4"/>
      <c r="H27" s="4"/>
    </row>
    <row r="28" spans="1:8" ht="15.9" customHeight="1" x14ac:dyDescent="0.5">
      <c r="A28" s="2">
        <v>26</v>
      </c>
      <c r="B28" s="3" t="s">
        <v>30</v>
      </c>
      <c r="C28" s="31" t="s">
        <v>42</v>
      </c>
      <c r="D28" s="2" t="s">
        <v>43</v>
      </c>
      <c r="E28" s="4" t="s">
        <v>43</v>
      </c>
      <c r="F28" s="4" t="s">
        <v>43</v>
      </c>
      <c r="H28" s="4"/>
    </row>
    <row r="29" spans="1:8" x14ac:dyDescent="0.5">
      <c r="A29" s="2">
        <v>27</v>
      </c>
      <c r="B29" s="3" t="s">
        <v>56</v>
      </c>
      <c r="C29" s="31"/>
      <c r="D29" s="2" t="s">
        <v>40</v>
      </c>
      <c r="E29" s="4"/>
      <c r="F29" s="4"/>
      <c r="H29" s="4"/>
    </row>
    <row r="30" spans="1:8" x14ac:dyDescent="0.5">
      <c r="A30" s="2">
        <v>28</v>
      </c>
      <c r="B30" s="3" t="s">
        <v>55</v>
      </c>
      <c r="D30" s="2" t="s">
        <v>40</v>
      </c>
    </row>
    <row r="31" spans="1:8" x14ac:dyDescent="0.5">
      <c r="A31" s="2">
        <v>29</v>
      </c>
      <c r="B31" s="3" t="s">
        <v>53</v>
      </c>
      <c r="D31" s="2" t="s">
        <v>40</v>
      </c>
    </row>
    <row r="32" spans="1:8" x14ac:dyDescent="0.5">
      <c r="A32" s="2">
        <v>30</v>
      </c>
      <c r="B32" s="3" t="s">
        <v>52</v>
      </c>
      <c r="C32" s="4" t="s">
        <v>42</v>
      </c>
      <c r="D32" s="2" t="s">
        <v>43</v>
      </c>
      <c r="E32" s="6" t="s">
        <v>43</v>
      </c>
      <c r="F32" s="5" t="s">
        <v>43</v>
      </c>
    </row>
    <row r="33" spans="1:4" x14ac:dyDescent="0.5">
      <c r="A33" s="2">
        <v>31</v>
      </c>
      <c r="B33" s="3" t="s">
        <v>57</v>
      </c>
      <c r="D33" s="2" t="s">
        <v>40</v>
      </c>
    </row>
    <row r="34" spans="1:4" x14ac:dyDescent="0.5">
      <c r="A34" s="2">
        <v>32</v>
      </c>
    </row>
    <row r="35" spans="1:4" x14ac:dyDescent="0.5">
      <c r="A35" s="2">
        <v>33</v>
      </c>
    </row>
    <row r="36" spans="1:4" x14ac:dyDescent="0.5">
      <c r="A36" s="2">
        <v>34</v>
      </c>
    </row>
    <row r="37" spans="1:4" x14ac:dyDescent="0.5">
      <c r="A37" s="2">
        <v>35</v>
      </c>
    </row>
    <row r="38" spans="1:4" x14ac:dyDescent="0.5">
      <c r="A38" s="2">
        <v>36</v>
      </c>
    </row>
    <row r="39" spans="1:4" x14ac:dyDescent="0.5">
      <c r="A39" s="2">
        <v>37</v>
      </c>
    </row>
    <row r="40" spans="1:4" x14ac:dyDescent="0.5">
      <c r="A40" s="2">
        <v>38</v>
      </c>
    </row>
    <row r="41" spans="1:4" x14ac:dyDescent="0.5">
      <c r="A41" s="2">
        <v>39</v>
      </c>
    </row>
  </sheetData>
  <pageMargins left="0.7" right="0.7" top="1.0583333333333333" bottom="0.75" header="0.3" footer="0.3"/>
  <pageSetup scale="72" orientation="landscape" r:id="rId1"/>
  <headerFooter>
    <oddHeader>&amp;C&amp;"+,Bold"&amp;18RFSC Defensive Pistol League&amp;"-,Regular"&amp;11
&amp;"+,Regular"&amp;12Date ______May 2019_________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Totals</vt:lpstr>
      <vt:lpstr>Rank Week 4</vt:lpstr>
      <vt:lpstr>Rank Week 3</vt:lpstr>
      <vt:lpstr>Rank Week 2</vt:lpstr>
      <vt:lpstr>Rank Week 1</vt:lpstr>
      <vt:lpstr>Warmup</vt:lpstr>
      <vt:lpstr>Roster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R Whittet</dc:creator>
  <cp:lastModifiedBy>Heather Koffler</cp:lastModifiedBy>
  <cp:lastPrinted>2019-06-29T17:55:28Z</cp:lastPrinted>
  <dcterms:created xsi:type="dcterms:W3CDTF">2019-05-08T15:42:19Z</dcterms:created>
  <dcterms:modified xsi:type="dcterms:W3CDTF">2019-07-10T13:47:41Z</dcterms:modified>
</cp:coreProperties>
</file>